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kDrive\Common documents\P2 - Production des missions\Missions en cours\1636-PCAET-Usses\_Travail\6. Livrables\"/>
    </mc:Choice>
  </mc:AlternateContent>
  <xr:revisionPtr revIDLastSave="0" documentId="13_ncr:1_{C89B5983-E89A-493A-B860-EF3728A40D82}" xr6:coauthVersionLast="47" xr6:coauthVersionMax="47" xr10:uidLastSave="{00000000-0000-0000-0000-000000000000}"/>
  <bookViews>
    <workbookView xWindow="-120" yWindow="-120" windowWidth="29040" windowHeight="15720" firstSheet="1" activeTab="10" xr2:uid="{00000000-000D-0000-FFFF-FFFF00000000}"/>
  </bookViews>
  <sheets>
    <sheet name="Accueil - Lisez-moi" sheetId="2" r:id="rId1"/>
    <sheet name="Synthèse" sheetId="6" r:id="rId2"/>
    <sheet name="Impacts" sheetId="4" r:id="rId3"/>
    <sheet name="Suivi - 2025" sheetId="5" r:id="rId4"/>
    <sheet name="Suivi - 2026" sheetId="13" r:id="rId5"/>
    <sheet name="Suivi - 2027" sheetId="12" r:id="rId6"/>
    <sheet name="Suivi - 2028" sheetId="11" r:id="rId7"/>
    <sheet name="Suivi - 2029" sheetId="10" r:id="rId8"/>
    <sheet name="Suivi - 2030" sheetId="9" r:id="rId9"/>
    <sheet name="Suivi - 2031" sheetId="8" r:id="rId10"/>
    <sheet name="Suivi - 2032" sheetId="7" r:id="rId11"/>
  </sheets>
  <externalReferences>
    <externalReference r:id="rId12"/>
    <externalReference r:id="rId13"/>
  </externalReferences>
  <definedNames>
    <definedName name="Annee1">'Accueil - Lisez-moi'!$K$5</definedName>
    <definedName name="Annee2">'Accueil - Lisez-moi'!$L$5</definedName>
    <definedName name="Annee3">'Accueil - Lisez-moi'!$M$5</definedName>
    <definedName name="Annee4">'Accueil - Lisez-moi'!$N$5</definedName>
    <definedName name="Annee5">'Accueil - Lisez-moi'!$O$5</definedName>
    <definedName name="Annee6">'Accueil - Lisez-moi'!$P$5</definedName>
    <definedName name="Annee7">'Accueil - Lisez-moi'!$Q$5</definedName>
    <definedName name="Axe_1_eval">'[1]Suivi des actions'!#REF!</definedName>
    <definedName name="Axe_2_eval">'[1]Suivi des actions'!#REF!</definedName>
    <definedName name="Axe_3_eval">'[1]Suivi des actions'!#REF!</definedName>
    <definedName name="Axe_4_eval">'[1]Suivi des actions'!#REF!</definedName>
    <definedName name="Axe_5_eval">'[1]Suivi des actions'!#REF!</definedName>
    <definedName name="Axe_n°6_eval">'[1]Suivi des actions'!#REF!</definedName>
    <definedName name="_xlnm.Print_Area" localSheetId="0">'Accueil - Lisez-moi'!$A$1:$H$17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67" i="4" l="1"/>
  <c r="H67" i="4"/>
  <c r="I66" i="4"/>
  <c r="H66" i="4"/>
  <c r="H56" i="4"/>
  <c r="I56" i="4"/>
  <c r="H48" i="4"/>
  <c r="I48" i="4"/>
  <c r="L6" i="6"/>
  <c r="L7" i="6"/>
  <c r="L8" i="6"/>
  <c r="L9" i="6"/>
  <c r="L5" i="6"/>
  <c r="K6" i="6"/>
  <c r="K7" i="6"/>
  <c r="K8" i="6"/>
  <c r="K9" i="6"/>
  <c r="K5" i="6"/>
  <c r="J6" i="6"/>
  <c r="J7" i="6"/>
  <c r="J8" i="6"/>
  <c r="J9" i="6"/>
  <c r="J5" i="6"/>
  <c r="I6" i="6"/>
  <c r="I7" i="6"/>
  <c r="I8" i="6"/>
  <c r="I9" i="6"/>
  <c r="I5" i="6"/>
  <c r="H6" i="6"/>
  <c r="H7" i="6"/>
  <c r="H8" i="6"/>
  <c r="H9" i="6"/>
  <c r="H5" i="6"/>
  <c r="G6" i="6"/>
  <c r="G7" i="6"/>
  <c r="G8" i="6"/>
  <c r="G9" i="6"/>
  <c r="G5" i="6"/>
  <c r="F6" i="6"/>
  <c r="F7" i="6"/>
  <c r="F8" i="6"/>
  <c r="F9" i="6"/>
  <c r="F5" i="6"/>
  <c r="C74" i="6" a="1"/>
  <c r="C74" i="6"/>
  <c r="L38" i="6"/>
  <c r="K38" i="6"/>
  <c r="J38" i="6"/>
  <c r="I38" i="6"/>
  <c r="H38" i="6"/>
  <c r="G38" i="6"/>
  <c r="F38" i="6"/>
  <c r="E38" i="6"/>
  <c r="D21" i="6" a="1"/>
  <c r="D21" i="6"/>
  <c r="C21" i="6" a="1"/>
  <c r="C21" i="6"/>
  <c r="A1" i="6"/>
  <c r="C2" i="2"/>
  <c r="E6" i="6"/>
  <c r="L115" i="6"/>
  <c r="L114" i="6"/>
  <c r="L113" i="6"/>
  <c r="L112" i="6"/>
  <c r="L111" i="6"/>
  <c r="L110" i="6"/>
  <c r="L109" i="6"/>
  <c r="L108" i="6"/>
  <c r="L107" i="6"/>
  <c r="L106" i="6"/>
  <c r="L105" i="6"/>
  <c r="L104" i="6"/>
  <c r="L103" i="6"/>
  <c r="L102" i="6"/>
  <c r="L101" i="6"/>
  <c r="L100" i="6"/>
  <c r="L99" i="6"/>
  <c r="L98" i="6"/>
  <c r="L97" i="6"/>
  <c r="L96" i="6"/>
  <c r="L95" i="6"/>
  <c r="L94" i="6"/>
  <c r="L85" i="6"/>
  <c r="L84" i="6"/>
  <c r="L83" i="6"/>
  <c r="L82" i="6"/>
  <c r="L81" i="6"/>
  <c r="L80" i="6"/>
  <c r="L79" i="6"/>
  <c r="L78" i="6"/>
  <c r="L77" i="6"/>
  <c r="L76" i="6"/>
  <c r="L75" i="6"/>
  <c r="L74" i="6"/>
  <c r="L73" i="6"/>
  <c r="L72" i="6"/>
  <c r="L71" i="6"/>
  <c r="L70" i="6"/>
  <c r="L69" i="6"/>
  <c r="L68" i="6"/>
  <c r="L67" i="6"/>
  <c r="L66" i="6"/>
  <c r="L65" i="6"/>
  <c r="L64" i="6"/>
  <c r="L63" i="6"/>
  <c r="L62" i="6"/>
  <c r="L61" i="6"/>
  <c r="L60" i="6"/>
  <c r="L59" i="6"/>
  <c r="L58" i="6"/>
  <c r="L57" i="6"/>
  <c r="L56" i="6"/>
  <c r="L55" i="6"/>
  <c r="L54" i="6"/>
  <c r="L53" i="6"/>
  <c r="L52" i="6"/>
  <c r="L51" i="6"/>
  <c r="L50" i="6"/>
  <c r="L49" i="6"/>
  <c r="L48" i="6"/>
  <c r="L47" i="6"/>
  <c r="L46" i="6"/>
  <c r="L45" i="6"/>
  <c r="L44" i="6"/>
  <c r="L43" i="6"/>
  <c r="L42" i="6"/>
  <c r="L41" i="6"/>
  <c r="L40" i="6"/>
  <c r="L39" i="6"/>
  <c r="L37" i="6"/>
  <c r="L36" i="6"/>
  <c r="L35" i="6"/>
  <c r="L34" i="6"/>
  <c r="L33" i="6"/>
  <c r="L32" i="6"/>
  <c r="L31" i="6"/>
  <c r="L30" i="6"/>
  <c r="L29" i="6"/>
  <c r="L28" i="6"/>
  <c r="L27" i="6"/>
  <c r="L26" i="6"/>
  <c r="L25" i="6"/>
  <c r="L24" i="6"/>
  <c r="L23" i="6"/>
  <c r="L22" i="6"/>
  <c r="L21" i="6"/>
  <c r="K115" i="6"/>
  <c r="K114" i="6"/>
  <c r="K113" i="6"/>
  <c r="K112" i="6"/>
  <c r="K111" i="6"/>
  <c r="K110" i="6"/>
  <c r="K109" i="6"/>
  <c r="K108" i="6"/>
  <c r="K107" i="6"/>
  <c r="K106" i="6"/>
  <c r="K105" i="6"/>
  <c r="K104" i="6"/>
  <c r="K103" i="6"/>
  <c r="K102" i="6"/>
  <c r="K101" i="6"/>
  <c r="K100" i="6"/>
  <c r="K99" i="6"/>
  <c r="K98" i="6"/>
  <c r="K97" i="6"/>
  <c r="K96" i="6"/>
  <c r="K95" i="6"/>
  <c r="K94"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7" i="6"/>
  <c r="K36" i="6"/>
  <c r="K35" i="6"/>
  <c r="K34" i="6"/>
  <c r="K33" i="6"/>
  <c r="K32" i="6"/>
  <c r="K31" i="6"/>
  <c r="K30" i="6"/>
  <c r="K29" i="6"/>
  <c r="K28" i="6"/>
  <c r="K27" i="6"/>
  <c r="K26" i="6"/>
  <c r="K25" i="6"/>
  <c r="K24" i="6"/>
  <c r="K23" i="6"/>
  <c r="K22" i="6"/>
  <c r="K21" i="6"/>
  <c r="J115" i="6"/>
  <c r="J114" i="6"/>
  <c r="J113" i="6"/>
  <c r="J112" i="6"/>
  <c r="J111" i="6"/>
  <c r="J110" i="6"/>
  <c r="J109" i="6"/>
  <c r="J108" i="6"/>
  <c r="J107" i="6"/>
  <c r="J106" i="6"/>
  <c r="J105" i="6"/>
  <c r="J104" i="6"/>
  <c r="J103" i="6"/>
  <c r="J102" i="6"/>
  <c r="J101" i="6"/>
  <c r="J100" i="6"/>
  <c r="J99" i="6"/>
  <c r="J98" i="6"/>
  <c r="J97" i="6"/>
  <c r="J96" i="6"/>
  <c r="J95" i="6"/>
  <c r="J94"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7" i="6"/>
  <c r="J36" i="6"/>
  <c r="J35" i="6"/>
  <c r="J34" i="6"/>
  <c r="J33" i="6"/>
  <c r="J32" i="6"/>
  <c r="J31" i="6"/>
  <c r="J30" i="6"/>
  <c r="J29" i="6"/>
  <c r="J28" i="6"/>
  <c r="J27" i="6"/>
  <c r="J26" i="6"/>
  <c r="J25" i="6"/>
  <c r="J24" i="6"/>
  <c r="J23" i="6"/>
  <c r="J22" i="6"/>
  <c r="J21" i="6"/>
  <c r="I115" i="6"/>
  <c r="I114" i="6"/>
  <c r="I113" i="6"/>
  <c r="I112" i="6"/>
  <c r="I111" i="6"/>
  <c r="I110" i="6"/>
  <c r="I109" i="6"/>
  <c r="I108" i="6"/>
  <c r="I107" i="6"/>
  <c r="I106" i="6"/>
  <c r="I105" i="6"/>
  <c r="I104" i="6"/>
  <c r="I103" i="6"/>
  <c r="I102" i="6"/>
  <c r="I101" i="6"/>
  <c r="I100" i="6"/>
  <c r="I99" i="6"/>
  <c r="I98" i="6"/>
  <c r="I97" i="6"/>
  <c r="I96" i="6"/>
  <c r="I95" i="6"/>
  <c r="I94"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7" i="6"/>
  <c r="I36" i="6"/>
  <c r="I35" i="6"/>
  <c r="I34" i="6"/>
  <c r="I33" i="6"/>
  <c r="I32" i="6"/>
  <c r="I31" i="6"/>
  <c r="I30" i="6"/>
  <c r="I29" i="6"/>
  <c r="I28" i="6"/>
  <c r="I27" i="6"/>
  <c r="I26" i="6"/>
  <c r="I25" i="6"/>
  <c r="I24" i="6"/>
  <c r="I23" i="6"/>
  <c r="I22" i="6"/>
  <c r="I21" i="6"/>
  <c r="H115" i="6"/>
  <c r="H114" i="6"/>
  <c r="H113" i="6"/>
  <c r="H112" i="6"/>
  <c r="H111" i="6"/>
  <c r="H110" i="6"/>
  <c r="H109" i="6"/>
  <c r="H108" i="6"/>
  <c r="H107" i="6"/>
  <c r="H106" i="6"/>
  <c r="H105" i="6"/>
  <c r="H104" i="6"/>
  <c r="H103" i="6"/>
  <c r="H102" i="6"/>
  <c r="H101" i="6"/>
  <c r="H100" i="6"/>
  <c r="H99" i="6"/>
  <c r="H98" i="6"/>
  <c r="H97" i="6"/>
  <c r="H96" i="6"/>
  <c r="H95" i="6"/>
  <c r="H94"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7" i="6"/>
  <c r="H36" i="6"/>
  <c r="H35" i="6"/>
  <c r="H34" i="6"/>
  <c r="H33" i="6"/>
  <c r="H32" i="6"/>
  <c r="H31" i="6"/>
  <c r="H30" i="6"/>
  <c r="H29" i="6"/>
  <c r="H28" i="6"/>
  <c r="H27" i="6"/>
  <c r="H26" i="6"/>
  <c r="H25" i="6"/>
  <c r="H24" i="6"/>
  <c r="H23" i="6"/>
  <c r="H22" i="6"/>
  <c r="H21" i="6"/>
  <c r="G115" i="6"/>
  <c r="G114" i="6"/>
  <c r="G113" i="6"/>
  <c r="G112" i="6"/>
  <c r="G111" i="6"/>
  <c r="G110" i="6"/>
  <c r="G109" i="6"/>
  <c r="G108" i="6"/>
  <c r="G107" i="6"/>
  <c r="G106" i="6"/>
  <c r="G105" i="6"/>
  <c r="G104" i="6"/>
  <c r="G103" i="6"/>
  <c r="G102" i="6"/>
  <c r="G101" i="6"/>
  <c r="G100" i="6"/>
  <c r="G99" i="6"/>
  <c r="G98" i="6"/>
  <c r="G97" i="6"/>
  <c r="G96" i="6"/>
  <c r="G95" i="6"/>
  <c r="G94"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7" i="6"/>
  <c r="G36" i="6"/>
  <c r="G35" i="6"/>
  <c r="G34" i="6"/>
  <c r="G33" i="6"/>
  <c r="G32" i="6"/>
  <c r="G31" i="6"/>
  <c r="G30" i="6"/>
  <c r="G29" i="6"/>
  <c r="G28" i="6"/>
  <c r="G27" i="6"/>
  <c r="G26" i="6"/>
  <c r="G25" i="6"/>
  <c r="G24" i="6"/>
  <c r="G23" i="6"/>
  <c r="G22" i="6"/>
  <c r="G21" i="6"/>
  <c r="F115" i="6"/>
  <c r="F114" i="6"/>
  <c r="F113" i="6"/>
  <c r="F112" i="6"/>
  <c r="F111" i="6"/>
  <c r="F110" i="6"/>
  <c r="F109" i="6"/>
  <c r="F108" i="6"/>
  <c r="F107" i="6"/>
  <c r="F106" i="6"/>
  <c r="F105" i="6"/>
  <c r="F104" i="6"/>
  <c r="F103" i="6"/>
  <c r="F102" i="6"/>
  <c r="F101" i="6"/>
  <c r="F100" i="6"/>
  <c r="F99" i="6"/>
  <c r="F98" i="6"/>
  <c r="F97" i="6"/>
  <c r="F96" i="6"/>
  <c r="F95" i="6"/>
  <c r="F94"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7" i="6"/>
  <c r="F36" i="6"/>
  <c r="F35" i="6"/>
  <c r="F34" i="6"/>
  <c r="F33" i="6"/>
  <c r="F32" i="6"/>
  <c r="F31" i="6"/>
  <c r="F30" i="6"/>
  <c r="F29" i="6"/>
  <c r="F28" i="6"/>
  <c r="F27" i="6"/>
  <c r="F26" i="6"/>
  <c r="F25" i="6"/>
  <c r="F24" i="6"/>
  <c r="F23" i="6"/>
  <c r="F22" i="6"/>
  <c r="F21" i="6"/>
  <c r="E21" i="6"/>
  <c r="D102" i="6" a="1"/>
  <c r="D102" i="6"/>
  <c r="D94" i="6" a="1"/>
  <c r="D94" i="6"/>
  <c r="D74" i="6" a="1"/>
  <c r="D74" i="6"/>
  <c r="D52" i="6" a="1"/>
  <c r="D52" i="6"/>
  <c r="D39" i="6" a="1"/>
  <c r="D39" i="6"/>
  <c r="C102" i="6" a="1"/>
  <c r="C102" i="6"/>
  <c r="C94" i="6" a="1"/>
  <c r="C94" i="6"/>
  <c r="C52" i="6" a="1"/>
  <c r="C52" i="6"/>
  <c r="C39" i="6" a="1"/>
  <c r="C39" i="6"/>
  <c r="E103" i="6"/>
  <c r="E104" i="6"/>
  <c r="E105" i="6"/>
  <c r="E106" i="6"/>
  <c r="E107" i="6"/>
  <c r="E108" i="6"/>
  <c r="E109" i="6"/>
  <c r="E110" i="6"/>
  <c r="E111" i="6"/>
  <c r="E112" i="6"/>
  <c r="E113" i="6"/>
  <c r="E114" i="6"/>
  <c r="E115" i="6"/>
  <c r="E102" i="6"/>
  <c r="E95" i="6"/>
  <c r="E96" i="6"/>
  <c r="E97" i="6"/>
  <c r="E98" i="6"/>
  <c r="E99" i="6"/>
  <c r="E100" i="6"/>
  <c r="E101" i="6"/>
  <c r="E94" i="6"/>
  <c r="E85" i="6"/>
  <c r="E75" i="6"/>
  <c r="E76" i="6"/>
  <c r="E77" i="6"/>
  <c r="E78" i="6"/>
  <c r="E79" i="6"/>
  <c r="E80" i="6"/>
  <c r="E81" i="6"/>
  <c r="E82" i="6"/>
  <c r="E83" i="6"/>
  <c r="E84" i="6"/>
  <c r="E74" i="6"/>
  <c r="E53" i="6"/>
  <c r="E54" i="6"/>
  <c r="E55" i="6"/>
  <c r="E56" i="6"/>
  <c r="E57" i="6"/>
  <c r="E58" i="6"/>
  <c r="E59" i="6"/>
  <c r="E60" i="6"/>
  <c r="E61" i="6"/>
  <c r="E62" i="6"/>
  <c r="E63" i="6"/>
  <c r="E64" i="6"/>
  <c r="E65" i="6"/>
  <c r="E66" i="6"/>
  <c r="E67" i="6"/>
  <c r="E68" i="6"/>
  <c r="E69" i="6"/>
  <c r="E70" i="6"/>
  <c r="E71" i="6"/>
  <c r="E72" i="6"/>
  <c r="E73" i="6"/>
  <c r="E52" i="6"/>
  <c r="E40" i="6"/>
  <c r="E41" i="6"/>
  <c r="E42" i="6"/>
  <c r="E43" i="6"/>
  <c r="E44" i="6"/>
  <c r="E45" i="6"/>
  <c r="E46" i="6"/>
  <c r="E47" i="6"/>
  <c r="E48" i="6"/>
  <c r="E49" i="6"/>
  <c r="E50" i="6"/>
  <c r="E51" i="6"/>
  <c r="E39" i="6"/>
  <c r="E22" i="6"/>
  <c r="E23" i="6"/>
  <c r="E24" i="6"/>
  <c r="E25" i="6"/>
  <c r="E26" i="6"/>
  <c r="E27" i="6"/>
  <c r="E28" i="6"/>
  <c r="E29" i="6"/>
  <c r="E30" i="6"/>
  <c r="E31" i="6"/>
  <c r="E32" i="6"/>
  <c r="E33" i="6"/>
  <c r="E34" i="6"/>
  <c r="E35" i="6"/>
  <c r="E36" i="6"/>
  <c r="E37" i="6"/>
  <c r="E7" i="6"/>
  <c r="E8" i="6"/>
  <c r="E9" i="6"/>
  <c r="E5" i="6"/>
  <c r="F20" i="6"/>
  <c r="G20" i="6"/>
  <c r="H20" i="6"/>
  <c r="I20" i="6"/>
  <c r="J20" i="6"/>
  <c r="K20" i="6"/>
  <c r="A1" i="4"/>
  <c r="M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<sst xmlns="http://schemas.openxmlformats.org/spreadsheetml/2006/main" count="2724" uniqueCount="413">
  <si>
    <t>A quoi sert cet outil ?</t>
  </si>
  <si>
    <r>
      <t xml:space="preserve">Ce tableur peut être utilisé pour réaliser le </t>
    </r>
    <r>
      <rPr>
        <b/>
        <sz val="10"/>
        <color theme="1"/>
        <rFont val="Calibri Light"/>
        <family val="2"/>
        <scheme val="major"/>
      </rPr>
      <t>suivi de la mise en œuvre des actions du PCAET.</t>
    </r>
    <r>
      <rPr>
        <sz val="10"/>
        <color theme="1"/>
        <rFont val="Calibri Light"/>
        <family val="2"/>
        <scheme val="major"/>
      </rPr>
      <t xml:space="preserve">
Il permet de caractériser l'état d'avancement des actions, en comparant les indicateurs relevés aux objectifs opérationnels fixés en amont. 
La réalisation d'un tel suivi est nécessaire à la bonne mise en œuvre du plan d'actions. Ce tableur centralise en effet les mesures réalisées, et permet d'identifier rapidement les points de blocage qui devront être résolu et les temps forts sur lesquels le territoire pourra s'appuyer. 
Le suivi de l'avancement des actions est, de plus, un préalable important à la réalisation de l'évaluation de leur impact, et à l'évaluation stratégique du PCAET. </t>
    </r>
  </si>
  <si>
    <t>Comment utiliser cet outil?</t>
  </si>
  <si>
    <t>Thématique</t>
  </si>
  <si>
    <t>Action</t>
  </si>
  <si>
    <t>H1.1</t>
  </si>
  <si>
    <t>H1.2</t>
  </si>
  <si>
    <t>H1.3</t>
  </si>
  <si>
    <t>H2.1</t>
  </si>
  <si>
    <t>H2.2</t>
  </si>
  <si>
    <t>Economie locale</t>
  </si>
  <si>
    <t>A1.2</t>
  </si>
  <si>
    <t>Type d'action</t>
  </si>
  <si>
    <t>Indicateur de suivi</t>
  </si>
  <si>
    <t>Méthode de collecte</t>
  </si>
  <si>
    <t>Résultat</t>
  </si>
  <si>
    <t>Détails actions</t>
  </si>
  <si>
    <t>Détails indicateurs de suivi</t>
  </si>
  <si>
    <t>Pilote (en charge de la collecte)</t>
  </si>
  <si>
    <t>Personne ressource (pour fournir la donnée)</t>
  </si>
  <si>
    <t>Etat d'avancement de l'action</t>
  </si>
  <si>
    <t>Moyens prévus</t>
  </si>
  <si>
    <t>Action non-démarrée</t>
  </si>
  <si>
    <t>Démarrage de l'action</t>
  </si>
  <si>
    <t>Action en cours</t>
  </si>
  <si>
    <t>Finalisation de l'action</t>
  </si>
  <si>
    <t>Action terminée</t>
  </si>
  <si>
    <t>Commentaire et perspective pour l'année suivante</t>
  </si>
  <si>
    <t>Etat d'avancement des actions</t>
  </si>
  <si>
    <t>Indicateur d'impact</t>
  </si>
  <si>
    <t>Unité</t>
  </si>
  <si>
    <t>Suivi impact</t>
  </si>
  <si>
    <t>Détails des indicateurs d'impact</t>
  </si>
  <si>
    <t>Résumé des résultats des actions</t>
  </si>
  <si>
    <t>Objectif</t>
  </si>
  <si>
    <t>Moyens mis en œuvre</t>
  </si>
  <si>
    <r>
      <t xml:space="preserve">Onglet Synthèse : </t>
    </r>
    <r>
      <rPr>
        <sz val="10"/>
        <color theme="1"/>
        <rFont val="Calibri Light"/>
        <family val="2"/>
        <scheme val="major"/>
      </rPr>
      <t xml:space="preserve">synthèse de l'état d'avancement des actions et résumé des résultats du suivi annuel </t>
    </r>
    <r>
      <rPr>
        <b/>
        <sz val="10"/>
        <color theme="1"/>
        <rFont val="Calibri Light"/>
        <family val="2"/>
        <scheme val="major"/>
      </rPr>
      <t xml:space="preserve">- </t>
    </r>
    <r>
      <rPr>
        <i/>
        <sz val="10"/>
        <color theme="1"/>
        <rFont val="Calibri Light"/>
        <family val="2"/>
        <scheme val="major"/>
      </rPr>
      <t xml:space="preserve">cet onglet n'est </t>
    </r>
    <r>
      <rPr>
        <b/>
        <i/>
        <sz val="10"/>
        <color theme="1"/>
        <rFont val="Calibri Light"/>
        <family val="2"/>
        <scheme val="major"/>
      </rPr>
      <t>pas à remplir</t>
    </r>
    <r>
      <rPr>
        <i/>
        <sz val="10"/>
        <color theme="1"/>
        <rFont val="Calibri Light"/>
        <family val="2"/>
        <scheme val="major"/>
      </rPr>
      <t>, les données sont extraites automatiquement des onglets "Suivi" et "Impacts"</t>
    </r>
  </si>
  <si>
    <t>N°Mesure</t>
  </si>
  <si>
    <t>Mesure</t>
  </si>
  <si>
    <t>Objectif à 2030</t>
  </si>
  <si>
    <t>A1.3</t>
  </si>
  <si>
    <t>A1.4</t>
  </si>
  <si>
    <t>H1.4</t>
  </si>
  <si>
    <t>Mobilités</t>
  </si>
  <si>
    <t>N° mesure</t>
  </si>
  <si>
    <r>
      <t>Suivi de la mise en œuvre -</t>
    </r>
    <r>
      <rPr>
        <b/>
        <sz val="12"/>
        <color rgb="FFFF0000"/>
        <rFont val="Calibri"/>
        <family val="2"/>
        <scheme val="minor"/>
      </rPr>
      <t xml:space="preserve"> ANNEE 2025</t>
    </r>
  </si>
  <si>
    <r>
      <t>Suivi de la mise en œuvre -</t>
    </r>
    <r>
      <rPr>
        <b/>
        <sz val="12"/>
        <color rgb="FFFF0000"/>
        <rFont val="Calibri"/>
        <family val="2"/>
        <scheme val="minor"/>
      </rPr>
      <t xml:space="preserve"> ANNEE 2026</t>
    </r>
  </si>
  <si>
    <r>
      <t>Suivi de la mise en œuvre -</t>
    </r>
    <r>
      <rPr>
        <b/>
        <sz val="12"/>
        <color rgb="FFFF0000"/>
        <rFont val="Calibri"/>
        <family val="2"/>
        <scheme val="minor"/>
      </rPr>
      <t xml:space="preserve"> ANNEE 2027</t>
    </r>
  </si>
  <si>
    <r>
      <t>Suivi de la mise en œuvre -</t>
    </r>
    <r>
      <rPr>
        <b/>
        <sz val="12"/>
        <color rgb="FFFF0000"/>
        <rFont val="Calibri"/>
        <family val="2"/>
        <scheme val="minor"/>
      </rPr>
      <t xml:space="preserve"> ANNEE 2028</t>
    </r>
  </si>
  <si>
    <r>
      <t>Suivi de la mise en œuvre -</t>
    </r>
    <r>
      <rPr>
        <b/>
        <sz val="12"/>
        <color rgb="FFFF0000"/>
        <rFont val="Calibri"/>
        <family val="2"/>
        <scheme val="minor"/>
      </rPr>
      <t xml:space="preserve"> ANNEE 2029</t>
    </r>
  </si>
  <si>
    <r>
      <t>Suivi de la mise en œuvre -</t>
    </r>
    <r>
      <rPr>
        <b/>
        <sz val="12"/>
        <color rgb="FFFF0000"/>
        <rFont val="Calibri"/>
        <family val="2"/>
        <scheme val="minor"/>
      </rPr>
      <t xml:space="preserve"> ANNEE 2030</t>
    </r>
  </si>
  <si>
    <t>PCAET CC Usses et Rhône</t>
  </si>
  <si>
    <t>Objectif à 2031</t>
  </si>
  <si>
    <r>
      <t>Suivi de la mise en œuvre -</t>
    </r>
    <r>
      <rPr>
        <b/>
        <sz val="12"/>
        <color rgb="FFFF0000"/>
        <rFont val="Calibri"/>
        <family val="2"/>
        <scheme val="minor"/>
      </rPr>
      <t xml:space="preserve"> ANNEE 2031</t>
    </r>
  </si>
  <si>
    <t xml:space="preserve">Axes </t>
  </si>
  <si>
    <t>A. Améliorer l’offre de transports en commun</t>
  </si>
  <si>
    <t>A1. Etudier les opportunités régionales</t>
  </si>
  <si>
    <t>Action phare</t>
  </si>
  <si>
    <t>B. Réduire les besoins de déplacement et l’autosolisme</t>
  </si>
  <si>
    <t>B1. Mieux connaitre l'écosystème"télé-travaillable "</t>
  </si>
  <si>
    <t>B2. Limiter les besoins de déplacements pour les achats et valoriser les productions
locales</t>
  </si>
  <si>
    <t>A.1.1</t>
  </si>
  <si>
    <t>B1.1</t>
  </si>
  <si>
    <t>Réaliser un sondage auprès des transfrontaliers pour connaitre les besoins et les possibilités en matière de télétravail</t>
  </si>
  <si>
    <t>Mettre en place un espace de coworking test</t>
  </si>
  <si>
    <t>B1.2</t>
  </si>
  <si>
    <t xml:space="preserve">B2.1 </t>
  </si>
  <si>
    <t>Poursuivre le maintien des services de proximité et des professionnels de santé</t>
  </si>
  <si>
    <t>B2.2</t>
  </si>
  <si>
    <t>B3. Développer le covoiturage</t>
  </si>
  <si>
    <t>Capitaliser et informer le public sur l'application de référence (blablacar daily)</t>
  </si>
  <si>
    <t>Réaliser des animations sur le co-voiturage</t>
  </si>
  <si>
    <t>B3.1</t>
  </si>
  <si>
    <t>B3.2</t>
  </si>
  <si>
    <t>B3.3</t>
  </si>
  <si>
    <t>Demander le rallongement de la ligne et l’arrêt du Léman Express</t>
  </si>
  <si>
    <t>C1. Développer les bornes de recharge électriques</t>
  </si>
  <si>
    <t>C. Encourager les mobilités décarbonées</t>
  </si>
  <si>
    <t xml:space="preserve">C1.1 </t>
  </si>
  <si>
    <t>C2. Sensibiliser et mobiliser sur les mobilités douces (intervention dans les écoles
sur la sécurité, calèche les jours de marchés, défi journée « sans voiture »,…)</t>
  </si>
  <si>
    <t>C3. Faciliter la pratique du vélo</t>
  </si>
  <si>
    <t>Tracer des bandes cyclables sur les axes principaux</t>
  </si>
  <si>
    <t>C3.1</t>
  </si>
  <si>
    <t>C3.2</t>
  </si>
  <si>
    <t>C3.4</t>
  </si>
  <si>
    <t>C4. Mettre en valeur la marchabilité du territoire</t>
  </si>
  <si>
    <t>Valoriser les actions menées sur l’entretien des sentiers de randonnée par le PDIPR (Plan Départemental des Itinéraires de Promenade et de Randonnées)</t>
  </si>
  <si>
    <t>C4.1</t>
  </si>
  <si>
    <t xml:space="preserve">Habitat et aménagement du territoire </t>
  </si>
  <si>
    <t>D. Renforcer la sobriété énergétique et accélérer la rénovation</t>
  </si>
  <si>
    <t>E. Tendre vers un aménagement du territoire exemplaire</t>
  </si>
  <si>
    <t>D1. Accélérer le rythme de la rénovation</t>
  </si>
  <si>
    <t>D1.1</t>
  </si>
  <si>
    <t>Communiquer sur les avantages de la rénovation et les services proposés</t>
  </si>
  <si>
    <t>D1.2</t>
  </si>
  <si>
    <t>D1.3</t>
  </si>
  <si>
    <t>D1.4</t>
  </si>
  <si>
    <t>D2. Inciter les habitants à la sobriété énergétique et au changement des systèmes
de chauffage</t>
  </si>
  <si>
    <t>D.2.1</t>
  </si>
  <si>
    <t>Assurer un accès à des zones de rafraichissement (forêts, bases de loisir, berges des cours d'eau) en garantissant des actions de moindre impact environnemental</t>
  </si>
  <si>
    <t>E.1</t>
  </si>
  <si>
    <t>E.2</t>
  </si>
  <si>
    <t>E.3</t>
  </si>
  <si>
    <t>E.4</t>
  </si>
  <si>
    <t xml:space="preserve">Agriculture, biodiversité et ressource en eau </t>
  </si>
  <si>
    <t>F. Soutenir l’agriculture locale</t>
  </si>
  <si>
    <t>F1. Accompagner les agriculteurs dans le changement des pratiques</t>
  </si>
  <si>
    <t>F2. Mettre en place un PAT et continuer les efforts en approvisionnement de la
restauration collective</t>
  </si>
  <si>
    <t>Mettre en valeur le concours SIVALOR anti-gaspillage dans la restauration scolaire</t>
  </si>
  <si>
    <t>F3. Développer le maraîchage</t>
  </si>
  <si>
    <t>F1.1</t>
  </si>
  <si>
    <t>F2.1</t>
  </si>
  <si>
    <t>F2.3</t>
  </si>
  <si>
    <t>F3.1</t>
  </si>
  <si>
    <t>G. Préserver la ressource en eau</t>
  </si>
  <si>
    <t>Mettre en place un SAGE sur le bassin versant des Usses en lien avec les intercommunalités du bassin versant des Usses</t>
  </si>
  <si>
    <t>Restaurer les qualités écologiques et l'état chimique des cours d’eau par des travaux spécifiques à travers le contrat de rivière</t>
  </si>
  <si>
    <t>G2. Développer la sobriété et la récupération d'eau de pluie</t>
  </si>
  <si>
    <t>G1. Améliorer la qualité de l’eau</t>
  </si>
  <si>
    <t>G1.1</t>
  </si>
  <si>
    <t>G1.2</t>
  </si>
  <si>
    <t>G2.1</t>
  </si>
  <si>
    <t>G2.2</t>
  </si>
  <si>
    <t>G3. Mettre en oeuvre une gestion de l'eau concertée et équilibrée</t>
  </si>
  <si>
    <t>Participer aux concertations sur la question de l'eau en lien avec le PTGE</t>
  </si>
  <si>
    <t>Etudier la faisabilité de la mise en place d'une tarification progressive</t>
  </si>
  <si>
    <t>G3.1</t>
  </si>
  <si>
    <t>G3.2</t>
  </si>
  <si>
    <t>G3.3</t>
  </si>
  <si>
    <t>H. Protéger et valoriser la biodiversité</t>
  </si>
  <si>
    <t>H1. Préserver les milieux naturels</t>
  </si>
  <si>
    <t>Etudier les possibilités de gestion des espèces exotiques envahissantes</t>
  </si>
  <si>
    <t>Communiquer et sensibiliser sur le morcellement des forêts</t>
  </si>
  <si>
    <t>H2. Mobiliser sur la nature</t>
  </si>
  <si>
    <t xml:space="preserve">Economie locale </t>
  </si>
  <si>
    <t>I1. Mobiliser les entreprises</t>
  </si>
  <si>
    <t>Créer et diffuser une charte des bonnes pratiques éco-responsables</t>
  </si>
  <si>
    <t>I1.1</t>
  </si>
  <si>
    <t>I1.2</t>
  </si>
  <si>
    <t>I2. Encourager la rénovation dans le tertiaire</t>
  </si>
  <si>
    <t>I2.1</t>
  </si>
  <si>
    <t>I3. Favoriser l'installation d'entreprises du secteur de la transition écologique</t>
  </si>
  <si>
    <t>Recenser les filières existantes et évaluer les potentiels d'installation</t>
  </si>
  <si>
    <t>I3.1</t>
  </si>
  <si>
    <t>I4. Valoriser les savoir-faire locaux</t>
  </si>
  <si>
    <t>I4.1</t>
  </si>
  <si>
    <t>I4.2</t>
  </si>
  <si>
    <t>I. Impliquer les entreprises dans la transition écologique et valoriser l’économie locale</t>
  </si>
  <si>
    <t>J. Créer une dynamique de sobriété pour l’utilisation de ressources</t>
  </si>
  <si>
    <t>J1. Réduire les déchets</t>
  </si>
  <si>
    <t>Mettre en place une vente de composteurs et des composteurs partagés</t>
  </si>
  <si>
    <t>J1.1</t>
  </si>
  <si>
    <t>Développer les points d’apports volontaires mieux adaptés et centralisés</t>
  </si>
  <si>
    <t>J1.3</t>
  </si>
  <si>
    <t>J2. Développer l’économie circulaire</t>
  </si>
  <si>
    <t>Continuer de développer la mutualisation des entreprises (ressources, locaux…)</t>
  </si>
  <si>
    <t>Favoriser l’installation d’entreprises du réemploi sur les ZAC</t>
  </si>
  <si>
    <t>J1.2</t>
  </si>
  <si>
    <t>Créer une culture du risque par la production d'un DICRIM et sensibiliser la population en s’appuyant sur les documents existants (PPR, carte d’aléas, plan de sauvegarde…)</t>
  </si>
  <si>
    <t>Mettre en oeuvre une coopération et développer une offre de transports en commun avec l'Interco Terre Valserhône et la Région.</t>
  </si>
  <si>
    <t>Encourager la mise en place d’AMAP et de systèmes de « lockers maraîchers » de productions nourricières locales (en lien avec PAT)</t>
  </si>
  <si>
    <t>Mettre en place des aires de co-voiturage à l’extérieur des villes, en limitant l'artificialisation des sols</t>
  </si>
  <si>
    <t xml:space="preserve"> Veiller à l'application du schéma du syndicat de l'énergie par la mise à disposition et la viabilisation des terrains</t>
  </si>
  <si>
    <t>Continuer le travail entrepris dans le cadre de la Via Rhôna et de la V62 et valoriser les projets (signalétiques, équipements, ...) auprès du public</t>
  </si>
  <si>
    <t>Répartir la permanence de rénovation sur l'ensemble du territoire et augmenter sa fréquence (passage à deux permanences par semaine)</t>
  </si>
  <si>
    <t>Relayer les acteurs privés locaux qui peuvent accompagner les citoyens et les entreprises dans la rénovation (en lien avec l’action annuaire local et la liste France Rénov)</t>
  </si>
  <si>
    <t>Réaliser un guide et des ateliers à destination des habitants pour valoriser la sobriété et les systèmes de chauffage innovants (méthode passive et méthode active)</t>
  </si>
  <si>
    <t>Limiter le ruissellement urbain et renforcer l'infiltration de l'eau par la mise en place de revêtements perméables (exemples : parkings, cours d'écoles…) et de retenues collinaires et replanter des arbres endémiques sur le territoire</t>
  </si>
  <si>
    <t>Porter une réflexion dans les révisions des PLU pour favoriser un urbanisme durable (EnR, matériaux et des solutions bioclimatiques, création d’espaces végétalisés, solutions fondées sur la nature…)</t>
  </si>
  <si>
    <t>Relayer les services proposés par la CASMB pour sensibiliser et former les agriculteurs sur l'adaptation des pratiques, la transmission d'exploitation …</t>
  </si>
  <si>
    <t>Favoriser l'émergence d'un réseau agricole sur le territoire pour échanger sur les bonnes pratiques et faire des retours d'expériences</t>
  </si>
  <si>
    <t>F1.2</t>
  </si>
  <si>
    <t xml:space="preserve"> Mener des réflexions dans les PLU lors de leur révision pour identifier des solutions pour récupérer l'eau de pluie</t>
  </si>
  <si>
    <t>Capitaliser les résultats de l’étude menée par le Syr’Usses sur l’impact du changement climatique sur la ressource en eau et étudier les possibilités d’actions concrètes</t>
  </si>
  <si>
    <t>Renforcer et développer la trame verte et bleue intégrée dans les PLU lors de leur révision</t>
  </si>
  <si>
    <t>Dans le cadre d’un ABC intercommunal, inscrire les arbres remarquables et les haies dans les documents d'urbanisme tant qu'éléments du patrimoine naturel à préserver</t>
  </si>
  <si>
    <t>Réaliser des actions de sensibilisation auprès des habitants, des entreprises et des collectivités</t>
  </si>
  <si>
    <t>Créer un groupe forêt rassemblant les propriétaires non soumis à une gestion intégrée pour définir une gestion commune (en lien avec le CRPF et la CASMB)</t>
  </si>
  <si>
    <t>Sensibiliser les acteurs économiques aux démarches de sobriété et les accompagner</t>
  </si>
  <si>
    <t>Inciter les entreprises à réaliser des diagnostics énergétiques et la réalisation de rénovation des bâtiments en lien avec le décret tertiaire</t>
  </si>
  <si>
    <t>J2.1</t>
  </si>
  <si>
    <t>J2.3</t>
  </si>
  <si>
    <t>J2.2</t>
  </si>
  <si>
    <t>J3. Réduire l'énergie consommée par l'éclairage artificiel</t>
  </si>
  <si>
    <t>J3.1</t>
  </si>
  <si>
    <t>J3.2</t>
  </si>
  <si>
    <t>Energies renouvelables</t>
  </si>
  <si>
    <t>L. Faciliter le déploiement des EnR à l’échelle individuelle</t>
  </si>
  <si>
    <t>L1. Valoriser la filière bois</t>
  </si>
  <si>
    <t>L1.1</t>
  </si>
  <si>
    <t>L1.2</t>
  </si>
  <si>
    <t>L2. Accompagner les citoyens et faciliter l'accès à l'installation d’EnR</t>
  </si>
  <si>
    <t>Former et définir des référents EnR dans les communes</t>
  </si>
  <si>
    <t>L2.1</t>
  </si>
  <si>
    <t>L2.2</t>
  </si>
  <si>
    <t>L2.3</t>
  </si>
  <si>
    <t>L2.4</t>
  </si>
  <si>
    <t>K. Développer les projets d’envergure</t>
  </si>
  <si>
    <t>K1. promouvoir le développement des EnR et améliorer la connaissance locale</t>
  </si>
  <si>
    <t>Créer une charte propre à la CCUR pour promouvoir le développement des EnR</t>
  </si>
  <si>
    <t>K1.1</t>
  </si>
  <si>
    <t>Etudier le potentiel d’agrivoltaïsme</t>
  </si>
  <si>
    <t>K1.2</t>
  </si>
  <si>
    <t>K1.3</t>
  </si>
  <si>
    <t>K1.4</t>
  </si>
  <si>
    <t>K2. Développer les ombrières sur les parkings</t>
  </si>
  <si>
    <t>K3. Accompagner le déploiement de la géothermie</t>
  </si>
  <si>
    <t>Favoriser l'installation de centrales villageoises de chaleur intercommunales
(identifier les réseaux disponibles, étudier la faisabilité …)</t>
  </si>
  <si>
    <t>K3.1</t>
  </si>
  <si>
    <t>K3.2</t>
  </si>
  <si>
    <t xml:space="preserve">Action phare </t>
  </si>
  <si>
    <t>Créer une structure unique d'accompagnement des particuliers dans le développement des EnR chez les particuliers</t>
  </si>
  <si>
    <t>Valoriser et communiquer sur les subventions de l'Etat et les économies pouvant être réalisées</t>
  </si>
  <si>
    <t>Mettre en oeuvre des ateliers d'auto- consommation de panneaux thermiques</t>
  </si>
  <si>
    <t>Valoriser les entreprises d'approvisionnement de bois local (en lien avec action annuaire local)</t>
  </si>
  <si>
    <t>Sensibiliser les propriétaires sur les bénéfices de l'exploitation de bois dans une logique durable</t>
  </si>
  <si>
    <t>Etudier la possibilité d'utiliser la température du Rhône pour faire de la géothermie</t>
  </si>
  <si>
    <r>
      <t>Suivi de la mise en œuvre -</t>
    </r>
    <r>
      <rPr>
        <b/>
        <sz val="12"/>
        <color rgb="FFFF0000"/>
        <rFont val="Calibri"/>
        <family val="2"/>
        <scheme val="minor"/>
      </rPr>
      <t xml:space="preserve"> ANNEE 2032</t>
    </r>
  </si>
  <si>
    <t>Augmenter de ± 5% la part modale
des transports en commun
 S’inscrire dans une démarche de
plaidoyer pour maximiser les
possibilités de transport en
commun</t>
  </si>
  <si>
    <t>Être acteur dans la demande auprès de la Région pour améliorer le service local de transport en commun</t>
  </si>
  <si>
    <t>Réaliser une étude des besoins auprès des publics et identifier les opportunités de développement (pédibus, transport à la demande…)</t>
  </si>
  <si>
    <t>Etude des besoins réalisée</t>
  </si>
  <si>
    <t>Humains : 0,2 ETP
Financiers : ± 7,5K€</t>
  </si>
  <si>
    <t>B3 : 0,2 ETP - ± 195 k€</t>
  </si>
  <si>
    <t>B2 : 0,6 ETP - ± 16,5 k€</t>
  </si>
  <si>
    <t>B1 : 0,2 ETP - ± 11,5 k€</t>
  </si>
  <si>
    <t>Nombre de professionnels de santé et diversité des commerces de proximité</t>
  </si>
  <si>
    <t>Nombre d'AMAP et de points de vente directe de production locale</t>
  </si>
  <si>
    <t xml:space="preserve">Sondage réalisé ou non </t>
  </si>
  <si>
    <t>Nombre d'utilisateurs de l'application</t>
  </si>
  <si>
    <t>C4 : 0,1 ETP - ±4,5 k€</t>
  </si>
  <si>
    <t>C3 : 0,1 ETP - ±835 k€</t>
  </si>
  <si>
    <t>C1 : 0,1 ETP - ±20 k€</t>
  </si>
  <si>
    <t>C2 : 0,2 ETP - ±3 K€</t>
  </si>
  <si>
    <t>Développer le stationnement vélo et mettre à disposition des équipements (gonfleurs)</t>
  </si>
  <si>
    <t>Nombre de stationnements et équipements créés</t>
  </si>
  <si>
    <t>30% des logements les plus
consommateurs sont rénovés
- 50% des foyers sont sensibilisés aux pratiques d'économie
- 45% des chauffages au fioul sont
remplacés
- 10% des autres systèmes de chauffages carbonés sont rénovés et efficaces</t>
  </si>
  <si>
    <t>D1 : 0,5 ETP - ±52,5 k€</t>
  </si>
  <si>
    <t>D2 : 0,2 ETP - ±5 k€</t>
  </si>
  <si>
    <t>Nombre d’heures de permanence de rénovation par semaine et nombre de dossiers de rénovation
accompagnés</t>
  </si>
  <si>
    <t>Rendre moins contraignant l'accès aux aides financières par la mise en oeuvre de certificats d’économies d’énergie (CEE)</t>
  </si>
  <si>
    <t>Nombre de certificats d'énergie mis en œuvre</t>
  </si>
  <si>
    <t>Nombre d'actions de communication sur la rénovation réalisées</t>
  </si>
  <si>
    <t>Les documents d'urbanismes révisés prennent en compte le développement d'un aménagement favorable à l’atténuation et l’adaptation
- 4500 m² d’espaces imperméables
renaturés</t>
  </si>
  <si>
    <t xml:space="preserve">Nombre de PLU intégrant des principes en accord avec un urbanisme durable </t>
  </si>
  <si>
    <t>F1 : 0,2 ETP - ±2,5 k€</t>
  </si>
  <si>
    <t>F2 : 0,3 ETP - ±45 k€</t>
  </si>
  <si>
    <t>Déployer une logique d’acquisition et de redistribution des terres afin de favoriser le développement des productions nourricières (acquisition de terres, centralisation, distribution contrôlée, …) en lien avec la CA</t>
  </si>
  <si>
    <t>Nombre de participants aux réunions/
formations organisées par la CASMB</t>
  </si>
  <si>
    <t>Poursuivre les études d'offres pour une alimentation locale et de saison dans la restauration collective en lien avec la loi EGALIM</t>
  </si>
  <si>
    <t>Nombre de terres acquises à
destination du maraîchage</t>
  </si>
  <si>
    <t>G1 : 0,3 ETP - ± 50 k€</t>
  </si>
  <si>
    <t>G2 : 0,2 ETP - ± 1,5 k€</t>
  </si>
  <si>
    <t>G3 : 0,4 ETP - ± 5 k€</t>
  </si>
  <si>
    <t>Augmentation de la récupération de
l'eau
- Baisse de la consommation d'eau
potable
- Augmentation de l'infiltration de l'eau dans les sols à la parcelle
- Etude pour la mise en place d’un SAGE (budget partagée aves les autres
intercos du BV des Usses)</t>
  </si>
  <si>
    <t>Nombre de PLU modifiés intégrant la
récupération de l'eau de pluie</t>
  </si>
  <si>
    <t>Nombre de récupérateurs d'eau de
pluie achetés grâce aux subventions</t>
  </si>
  <si>
    <t>Accompagner les particuliers et communiquer sur la mise en place de systèmes de récupération en lien avec le Syr’Usses (subventions existantes, vente de bacs de récupération…)</t>
  </si>
  <si>
    <t>Evaluation du contrat des milieux et du PTGE des Usses</t>
  </si>
  <si>
    <t>Evolution des consommations AEP</t>
  </si>
  <si>
    <t xml:space="preserve">SAGE mis en œuvre ou non </t>
  </si>
  <si>
    <t>Etats quantitatif, chimique et
écologique des masses d’eau</t>
  </si>
  <si>
    <t>Nombre de PLU modifiés en faveur de la TVB et de la protection des habitats</t>
  </si>
  <si>
    <t>Nombre ABC mis en oeuvre dans les
communes</t>
  </si>
  <si>
    <t xml:space="preserve">Groupe forêt créé ou non </t>
  </si>
  <si>
    <t>H1 : 0,4 ETP – 11,5 k€</t>
  </si>
  <si>
    <t>H2 : 0,1 ETP - ± 3 k€</t>
  </si>
  <si>
    <t>Nombre de signataires de la charte
de bonnes pratiques écoresponsables</t>
  </si>
  <si>
    <t>Actualiser l'annuaire de l'offre locale (producteurs, artisans de la rénovation, entreprises de la filière bois…)</t>
  </si>
  <si>
    <t>Renforcer le réseau d'acteurs économiques locaux (portrait d'entreprises, relais des offres d'emploi, visite d'entreprises, atelier Rez’up …)</t>
  </si>
  <si>
    <t>I1 : 0,3 ETP - ± 15,5 k€</t>
  </si>
  <si>
    <t>I2 : 0,1 ETP - ± 1,5 k€</t>
  </si>
  <si>
    <t>I3 : 0,2 ETP - ± 5,5 k€</t>
  </si>
  <si>
    <t>I4 : 0,2 ETP - ± 9 k€</t>
  </si>
  <si>
    <t>Evolution des tonnages et des impacts
financier</t>
  </si>
  <si>
    <t>Sensibiliser le public (consommation avec moins d’emballages, tri sélectif, compostage…) en associant les mairies</t>
  </si>
  <si>
    <t>Soutenir l’économie circulaire à travers la commande publique en imposant des critères de marchés</t>
  </si>
  <si>
    <t>Nombre de structures de réemploi et de recycleries</t>
  </si>
  <si>
    <t>Veiller à l'extinction des enseignes et sensibiliser au respect des réglementations en vigueur en matière d'éclairage (réseaux sociaux, réunions publiques, courrier…)</t>
  </si>
  <si>
    <t>Continuer l'optimisation de l'éclairage public et les extinctions au sein des communes (passage des points lumineux en LED, éclairage intelligent…)</t>
  </si>
  <si>
    <t>Nombre de composteurs installés et vendus</t>
  </si>
  <si>
    <t>Nombre de participants aux actions de sensibilisation</t>
  </si>
  <si>
    <t>J1 : 0,2 ETP - ± 12,5 k€</t>
  </si>
  <si>
    <t>J2 : 0,1 ETP</t>
  </si>
  <si>
    <t>J3 : 0,1 ETP - ± 3 k€</t>
  </si>
  <si>
    <t>K1 : 0,4 ETP - ± 55 k€</t>
  </si>
  <si>
    <t>K2 : 0,1 - ± 1,5 k€</t>
  </si>
  <si>
    <t>K3 : 0,3 ETP - ± 60 k€</t>
  </si>
  <si>
    <t>Nombre de communes signataires de la charte de développement des EnR</t>
  </si>
  <si>
    <t>Etudes des potentiels réalisées</t>
  </si>
  <si>
    <t>Etudier les potentiels de méthanisation et capitaliser les retours d’expérience locaux</t>
  </si>
  <si>
    <t>Prendre en main les sites propices à la production d’EnR à travers l’analyse des zones d’accélération</t>
  </si>
  <si>
    <t>Nombre de centrales villageoises installées</t>
  </si>
  <si>
    <t>Nombre de participants aux ateliers
d’auto-consommation de panneaux
thermiques</t>
  </si>
  <si>
    <t>Nombre de particuliers accompagnés
dans le développement des EnR</t>
  </si>
  <si>
    <t xml:space="preserve">Nombre de communes ayant définis un référent EnR </t>
  </si>
  <si>
    <t>L1 : 0,2 ETP - ± 2 k€</t>
  </si>
  <si>
    <t>L2 : 0,2 ETP - ± 23,5 k€</t>
  </si>
  <si>
    <t>%</t>
  </si>
  <si>
    <t>Baisse des besoins en déplacement</t>
  </si>
  <si>
    <t>Augmentation du covoiturage</t>
  </si>
  <si>
    <t>Baisse des transports de marchandises</t>
  </si>
  <si>
    <t>Part modale en modes actifs (marche et vélo)</t>
  </si>
  <si>
    <t xml:space="preserve">Part modale transports en commun </t>
  </si>
  <si>
    <t>Rénovations des logements</t>
  </si>
  <si>
    <t>Foyers sensibilisés aux bonnes pratiques</t>
  </si>
  <si>
    <t>Part des chauffages au fioul supprimés</t>
  </si>
  <si>
    <t>Autres systèmes de chauffage rénovés</t>
  </si>
  <si>
    <t>Augmentation de la séquestration carbone</t>
  </si>
  <si>
    <t>Exploitations ayant évoluées vers des techniques plus favorables</t>
  </si>
  <si>
    <t>Bâtiments tertiaires rénovés</t>
  </si>
  <si>
    <t>Suppression des chauffages au fioul dans le tertiaire</t>
  </si>
  <si>
    <t>Points lumineux rénovés</t>
  </si>
  <si>
    <t>Production d’énergie par le solaire</t>
  </si>
  <si>
    <t>Production d’énergie par la biomasse</t>
  </si>
  <si>
    <t>Production de chaleur par géothermie/aérothermie</t>
  </si>
  <si>
    <t>Hydroélectricité</t>
  </si>
  <si>
    <t>Méthanisation</t>
  </si>
  <si>
    <t>GWh</t>
  </si>
  <si>
    <t>18,3 GWh (3 GWh en 2020)</t>
  </si>
  <si>
    <t>52 GWh (45 GWh en 2020)</t>
  </si>
  <si>
    <t>18 GWh (15 GWh)</t>
  </si>
  <si>
    <t>Maintenir l’existant</t>
  </si>
  <si>
    <t>10 GWh (6 GWh en 2020)</t>
  </si>
  <si>
    <t xml:space="preserve">Thématiques </t>
  </si>
  <si>
    <t>Habitat et aménagement</t>
  </si>
  <si>
    <t>Tertiaire</t>
  </si>
  <si>
    <t>Industrie</t>
  </si>
  <si>
    <t>Agriculture</t>
  </si>
  <si>
    <t xml:space="preserve">Mobilités </t>
  </si>
  <si>
    <t xml:space="preserve">Objectifs 2030 </t>
  </si>
  <si>
    <t>Suivi des émissions  (tCO2e)</t>
  </si>
  <si>
    <t>Suivi des consommations (GWh)</t>
  </si>
  <si>
    <t>Suivi des productions d'énergies renouvelables (GWh)</t>
  </si>
  <si>
    <t xml:space="preserve">Objectifs </t>
  </si>
  <si>
    <t>Hydoélectricité</t>
  </si>
  <si>
    <t xml:space="preserve">Autres vecteurs d'énergies renouvelables </t>
  </si>
  <si>
    <t xml:space="preserve">Maintien de la production actuelle </t>
  </si>
  <si>
    <t xml:space="preserve"> 3% supplémentaire (4,3%)</t>
  </si>
  <si>
    <t xml:space="preserve">Habitat et aménagement </t>
  </si>
  <si>
    <t>30% GWh supplémentaires</t>
  </si>
  <si>
    <t>5% supplémentaires (3% en 2020)</t>
  </si>
  <si>
    <t xml:space="preserve">0,3 personnes supplémentaires/ véhicules (1,4) </t>
  </si>
  <si>
    <t>25% supplémentaires</t>
  </si>
  <si>
    <t>Nombre de nouvelles lignes de transport en commun</t>
  </si>
  <si>
    <t>Démarches pour le rallongement de la ligne mises en œuvre</t>
  </si>
  <si>
    <t>Nouvelles lignes en coopération avec l'Interco Terre Valserhône
commun</t>
  </si>
  <si>
    <t>Nombre d’espaces de co-working et
 leur fréquentation</t>
  </si>
  <si>
    <t>Réduire de 5% les besoins en
déplacements
Augmenter de 0,3 le nombre de
personne par véhicule
Réduire de 8% les besoins en
transports de marchandise
 75 places co-voiturage en plus
 1 animation /2ans (B2 et B3)
 10 places de co-working déployées</t>
  </si>
  <si>
    <t>Nombre d’animations sur le covoiturage organisées par an</t>
  </si>
  <si>
    <t>Nombre de place de covoiturage
supplémentaires et leur affluence</t>
  </si>
  <si>
    <t>Nombre d'actions de sensibilisation aux mobilités douces réalisées</t>
  </si>
  <si>
    <t>Nombre de terrains viabilisés 
Nombre de bornes installées et
évolution de leur affluence</t>
  </si>
  <si>
    <t>Nombre de bandes cyclables tracées</t>
  </si>
  <si>
    <t>Valorisations des projets réalisées</t>
  </si>
  <si>
    <t xml:space="preserve">Valorisations des actions menées  </t>
  </si>
  <si>
    <t>15% du parc est un véhicule à faible
émission
 Augmentation de 3% de la part modale des déplacements en mobilité douce (marche et vélo)
 Augmentation de la pratique de l'écoconduite de 4%/an
 +150 places de stationnement vélo
20km de bandes cyclables tracées
 Identification optimale de la Via Rhôna</t>
  </si>
  <si>
    <t>Indicateurs action I4.1</t>
  </si>
  <si>
    <t>E1. Travailler sur un urbanisme permettant l’atténuation et l’adaptation au changement climatique</t>
  </si>
  <si>
    <t>Nombre d’ateliers de sensibilisation menés et nombre de participants</t>
  </si>
  <si>
    <t>E1 : 0,5 ETP - ±570 k€</t>
  </si>
  <si>
    <t>Taux de surfaces désimperméabilisées et consommation foncière</t>
  </si>
  <si>
    <t>Nombre de zones de rafraichissement accessibles sur le territoire</t>
  </si>
  <si>
    <t>Nombre de sensibilisations aux risques réalisées</t>
  </si>
  <si>
    <t>Nombre d'écoles proposant une
alimentation locale et bio / atteinte des objectifs EGALIM</t>
  </si>
  <si>
    <t xml:space="preserve">Indicateurs PAT </t>
  </si>
  <si>
    <t>La baisse d'intrants concerne près de la moitié des exploitations
La moitié des exploitations développent des techniques favorables à la réduction des émissions de GES
La séquestration dans les espaces
agricoles augmente de 25%
Réduction de 8% des transports de marchandises
Un PAT et animations associées</t>
  </si>
  <si>
    <t>Nombre d'agriculteurs et nombre
d'installations pluriannuelles
Nombre d'exploitations ayant mis en place de nouvelles pratiques (baisse des émissions, réduction des intrants…)</t>
  </si>
  <si>
    <t>Nombre de participations aux réunions de concertation en lien avec le PTGE</t>
  </si>
  <si>
    <t xml:space="preserve">Etudes et travaux réalisées sur les espèces envahissantes </t>
  </si>
  <si>
    <t>Nombre d'actions de communication réalisées</t>
  </si>
  <si>
    <t>Nombre d'actions de sensibilisation réalisées auprès des entreprises et des collectivités</t>
  </si>
  <si>
    <t>Réduction des obstacles à la cohérence écologique
Développement d'espaces naturels
favorables aux déplacements
Amélioration de la connaissance locale  en matière de biodiversité
Actions de sensibilisation menées</t>
  </si>
  <si>
    <t xml:space="preserve">Nombre d'actions de sensibilisation réalisées auprès des acteurs économiques </t>
  </si>
  <si>
    <t>Nombre de diagnostics énergétiques réalisés</t>
  </si>
  <si>
    <t>Nombre d'entreprises du secteur de la transition installées sur le territoire</t>
  </si>
  <si>
    <t xml:space="preserve">Annuaire actualisé ou non </t>
  </si>
  <si>
    <t>Nombre d'actions de renforcement du réseau d'acteurs économiques réalisées</t>
  </si>
  <si>
    <t>Mobiliser au moins 10% des
entreprises
25% des bâtiments tertiaires sont
rénovés
25% des bâtiments tertiaires ont
supprimé les chauffages au fioul
 1 réseau d'acteurs locaux est
identifié et actif</t>
  </si>
  <si>
    <t>Critères de marché intégrés ou non</t>
  </si>
  <si>
    <t>Nombre d'actions de mutualisation accompagnées</t>
  </si>
  <si>
    <t>Nombre de communes pratiquant des extinctions et des diminutions nocturnes
Nombre de points lumineux rénovés
Coût annuel de l'éclairage dans les ZAE</t>
  </si>
  <si>
    <t>Au moins 1 entreprise dont
l'activité principale concerne le
réemploi ou l'économie circulaire
est installée
Une action de mutualisation est
identifiée
65% des points lumineux sont
rénovés ou font l'objet d'une
gestion économe</t>
  </si>
  <si>
    <t>Près de 11 GWh d’énergie renouvelable
sont produits en plus sur des projets
d’envergures ou collectifs
10% des parkings de plus de 1500m² sont couvert par des ombrières et 100% des nouveaux parkings construits sont concernés</t>
  </si>
  <si>
    <t>Nombre/pourcentage de parking couverts par des ombrières</t>
  </si>
  <si>
    <t xml:space="preserve">Etude de faisabilité réalisée </t>
  </si>
  <si>
    <t>Nombre d’actions de sensibilisation et
de valorisation de la filière bois réalisées</t>
  </si>
  <si>
    <t>Nombre d'actions de communication réalisées sur les énergies renouvelables</t>
  </si>
  <si>
    <t>La part de production individuelle de
chaleur renouvelable et d'électricité
renouvelable augmente de 40% par
rapport à l'état initial</t>
  </si>
  <si>
    <t>Ce tableur doit être renseigné chaque année, grâce à une collecte des résultats correspondant aux indicateurs d'avancement des différentes actions auprès des services et acteurs responsables de leur mise en œuvre. L'indicateur devra être renseigné à la suite de l'objectif visé, avec un commentaire justifiant les éventuels écarts entre l'objectif attendu et le résultat constaté. 
Un bilan des moyens prévus pour chaque thématique est également rappelé, pour comparaison avec les moyens consacrés par année, et les aides financières disponibles pouvant être sollicitées sont présentées. 
Des indicateurs d'impact sont mentionnés pour chaque thématique. Ils doivent également faire l'objet d'une collecte de données auprès des services et organismes compétents chaque année, qui permettra d'évaluer les incidences des mesures mises en œuvre, et de nourrir la réflexion sur l'évaluation stratégique du PCAET. 
Enfin, les données collectées auprès de l'observatoire régional ORCAE, et d'autres observatoires si possible, permettront de suivre les indicateurs climat-air-énergie pour le territoire, afin de faire le bilan à mi-parcours et à la fin du PCAET sur l'efficacité des actions entreprises par le territoire.</t>
  </si>
  <si>
    <r>
      <rPr>
        <b/>
        <sz val="10"/>
        <color theme="1"/>
        <rFont val="Calibri Light"/>
        <family val="2"/>
        <scheme val="major"/>
      </rPr>
      <t xml:space="preserve">Onglets Suivi </t>
    </r>
    <r>
      <rPr>
        <sz val="10"/>
        <color theme="1"/>
        <rFont val="Calibri Light"/>
        <family val="2"/>
        <scheme val="major"/>
      </rPr>
      <t xml:space="preserve">: indicateurs de suivi pour chaque action, et les moyens humains et financiers mis en œuvre, à remplir chaque année dans l'onglet associé. </t>
    </r>
    <r>
      <rPr>
        <b/>
        <sz val="10"/>
        <color theme="1"/>
        <rFont val="Calibri Light"/>
        <family val="2"/>
        <scheme val="major"/>
      </rPr>
      <t xml:space="preserve">Onglet à remplir chaque année. </t>
    </r>
  </si>
  <si>
    <r>
      <rPr>
        <b/>
        <sz val="10"/>
        <color theme="1"/>
        <rFont val="Calibri Light"/>
        <family val="2"/>
        <scheme val="major"/>
      </rPr>
      <t>Onglet Impact :</t>
    </r>
    <r>
      <rPr>
        <sz val="10"/>
        <color theme="1"/>
        <rFont val="Calibri Light"/>
        <family val="2"/>
        <scheme val="major"/>
      </rPr>
      <t xml:space="preserve">  indicateurs d'impacts par action à remplir à minima </t>
    </r>
    <r>
      <rPr>
        <b/>
        <sz val="10"/>
        <color theme="1"/>
        <rFont val="Calibri Light"/>
        <family val="2"/>
        <scheme val="major"/>
      </rPr>
      <t>à 3 ans et à 6 ans : fin 2027 et fin 2030</t>
    </r>
  </si>
  <si>
    <t>Nombre  lignes de transport en commun</t>
  </si>
  <si>
    <t>Nombre de nouvelles lignes en coopération avec l'Interco Terre Valserhône commun</t>
  </si>
  <si>
    <t xml:space="preserve">
Nombre de bornes installées et
évolution de leur affluence</t>
  </si>
  <si>
    <t>Nombre de stationnements et équipements installés</t>
  </si>
  <si>
    <t xml:space="preserve">Nombre de PLU intégrant des principes d'urbanisme durable </t>
  </si>
  <si>
    <t>Nombre de participants aux réunions et formations organisées par la CASMB</t>
  </si>
  <si>
    <t xml:space="preserve">Nombre d'agriculteurs et nombre
d'installations pluriannuelles
</t>
  </si>
  <si>
    <t>Evolution des tonnages et des impacts financier</t>
  </si>
  <si>
    <t>Favoriser l'installation de centrales villageoises de chaleur intercommunales (identifier les réseaux disponibles, étudier la faisabilité …)</t>
  </si>
  <si>
    <t>Nombre d’actions de sensibilisation et de valorisation de la filière bois réalisées</t>
  </si>
  <si>
    <t>Evolution de la consommation electrique des voitures</t>
  </si>
  <si>
    <t>-</t>
  </si>
  <si>
    <t xml:space="preserve">- </t>
  </si>
  <si>
    <r>
      <t xml:space="preserve">PCAET CCUR - Suivi de la mise en œuvre des actions - </t>
    </r>
    <r>
      <rPr>
        <b/>
        <sz val="22"/>
        <color rgb="FFFF0000"/>
        <rFont val="Calibri"/>
        <family val="2"/>
        <scheme val="minor"/>
      </rPr>
      <t>Année 2025</t>
    </r>
  </si>
  <si>
    <r>
      <t xml:space="preserve">PCAET CCUR- Suivi de la mise en œuvre des actions - </t>
    </r>
    <r>
      <rPr>
        <b/>
        <sz val="22"/>
        <color rgb="FFFF0000"/>
        <rFont val="Calibri"/>
        <family val="2"/>
        <scheme val="minor"/>
      </rPr>
      <t>Année 2026</t>
    </r>
  </si>
  <si>
    <r>
      <t xml:space="preserve">PCAET CCUR - Suivi de la mise en œuvre des actions - </t>
    </r>
    <r>
      <rPr>
        <b/>
        <sz val="22"/>
        <color rgb="FFFF0000"/>
        <rFont val="Calibri"/>
        <family val="2"/>
        <scheme val="minor"/>
      </rPr>
      <t>Année 2027</t>
    </r>
  </si>
  <si>
    <r>
      <t xml:space="preserve">PCAET CCUR - Suivi de la mise en œuvre des actions - </t>
    </r>
    <r>
      <rPr>
        <b/>
        <sz val="22"/>
        <color rgb="FFFF0000"/>
        <rFont val="Calibri"/>
        <family val="2"/>
        <scheme val="minor"/>
      </rPr>
      <t>Année 2028</t>
    </r>
  </si>
  <si>
    <r>
      <t xml:space="preserve">PCAET CCUR - Suivi de la mise en œuvre des actions - </t>
    </r>
    <r>
      <rPr>
        <b/>
        <sz val="22"/>
        <color rgb="FFFF0000"/>
        <rFont val="Calibri"/>
        <family val="2"/>
        <scheme val="minor"/>
      </rPr>
      <t>Année 2029</t>
    </r>
  </si>
  <si>
    <r>
      <t xml:space="preserve">PCAET CCUR - Suivi de la mise en œuvre des actions - </t>
    </r>
    <r>
      <rPr>
        <b/>
        <sz val="22"/>
        <color rgb="FFFF0000"/>
        <rFont val="Calibri"/>
        <family val="2"/>
        <scheme val="minor"/>
      </rPr>
      <t>Année 2030</t>
    </r>
  </si>
  <si>
    <r>
      <t xml:space="preserve">PCAET CCUR - Suivi de la mise en œuvre des actions - </t>
    </r>
    <r>
      <rPr>
        <b/>
        <sz val="22"/>
        <color rgb="FFFF0000"/>
        <rFont val="Calibri"/>
        <family val="2"/>
        <scheme val="minor"/>
      </rPr>
      <t>Année 2031</t>
    </r>
  </si>
  <si>
    <r>
      <t xml:space="preserve">PCAET CCUR - Suivi de la mise en œuvre des actions - </t>
    </r>
    <r>
      <rPr>
        <b/>
        <sz val="22"/>
        <color rgb="FFFF0000"/>
        <rFont val="Calibri"/>
        <family val="2"/>
        <scheme val="minor"/>
      </rPr>
      <t>Année 2032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</si>
</sst>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0">
    <font>
      <sz val="11"/>
      <color theme="1"/>
      <name val="Calibri"/>
      <family val="2"/>
      <scheme val="minor"/>
    </font>
    <font>
      <b/>
      <sz val="11"/>
      <color theme="1"/>
      <name val="Calibri"/>
      <family val="2"/>
      <scheme val="minor"/>
    </font>
    <font>
      <sz val="9"/>
      <name val="Geneva"/>
      <family val="2"/>
    </font>
    <font>
      <sz val="11"/>
      <color rgb="FF000000"/>
      <name val="Calibri"/>
      <family val="2"/>
    </font>
    <font>
      <b/>
      <sz val="16"/>
      <color theme="0"/>
      <name val="Arial"/>
      <family val="2"/>
    </font>
    <font>
      <sz val="9"/>
      <name val="Calibri Light"/>
      <family val="2"/>
      <scheme val="major"/>
    </font>
    <font>
      <b/>
      <sz val="12"/>
      <color theme="3"/>
      <name val="Calibri Light"/>
      <family val="2"/>
      <scheme val="major"/>
    </font>
    <font>
      <sz val="10"/>
      <color theme="1"/>
      <name val="Calibri Light"/>
      <family val="2"/>
      <scheme val="major"/>
    </font>
    <font>
      <b/>
      <sz val="10"/>
      <color theme="1"/>
      <name val="Calibri Light"/>
      <family val="2"/>
      <scheme val="major"/>
    </font>
    <font>
      <sz val="11"/>
      <color theme="0"/>
      <name val="Calibri"/>
      <family val="2"/>
    </font>
    <font>
      <sz val="10"/>
      <color theme="1"/>
      <name val="Arial"/>
      <family val="2"/>
    </font>
    <font>
      <b/>
      <sz val="10"/>
      <color theme="4"/>
      <name val="Calibri Light"/>
      <family val="2"/>
      <scheme val="major"/>
    </font>
    <font>
      <b/>
      <sz val="8"/>
      <color theme="4"/>
      <name val="Calibri"/>
      <family val="2"/>
    </font>
    <font>
      <b/>
      <sz val="8"/>
      <color theme="1"/>
      <name val="Calibri Light"/>
      <family val="2"/>
      <scheme val="major"/>
    </font>
    <font>
      <b/>
      <sz val="12"/>
      <color theme="1"/>
      <name val="Calibri"/>
      <family val="2"/>
      <scheme val="minor"/>
    </font>
    <font>
      <b/>
      <sz val="22"/>
      <color theme="1"/>
      <name val="Calibri"/>
      <family val="2"/>
      <scheme val="minor"/>
    </font>
    <font>
      <i/>
      <sz val="11"/>
      <color theme="1"/>
      <name val="Calibri"/>
      <family val="2"/>
      <scheme val="minor"/>
    </font>
    <font>
      <sz val="11"/>
      <color theme="1"/>
      <name val="Calibri"/>
      <family val="2"/>
      <scheme val="minor"/>
    </font>
    <font>
      <b/>
      <sz val="12"/>
      <color rgb="FFFF0000"/>
      <name val="Calibri"/>
      <family val="2"/>
      <scheme val="minor"/>
    </font>
    <font>
      <b/>
      <sz val="22"/>
      <color rgb="FFFF0000"/>
      <name val="Calibri"/>
      <family val="2"/>
      <scheme val="minor"/>
    </font>
    <font>
      <b/>
      <i/>
      <sz val="10"/>
      <color theme="1"/>
      <name val="Calibri Light"/>
      <family val="2"/>
      <scheme val="major"/>
    </font>
    <font>
      <i/>
      <sz val="10"/>
      <color theme="1"/>
      <name val="Calibri Light"/>
      <family val="2"/>
      <scheme val="major"/>
    </font>
    <font>
      <b/>
      <sz val="11"/>
      <color theme="0"/>
      <name val="Calibri"/>
      <family val="2"/>
      <scheme val="minor"/>
    </font>
    <font>
      <sz val="8"/>
      <name val="Calibri"/>
      <family val="2"/>
      <scheme val="minor"/>
    </font>
    <font>
      <sz val="11"/>
      <name val="Calibri"/>
      <family val="2"/>
      <scheme val="minor"/>
    </font>
    <font>
      <sz val="11"/>
      <color rgb="FFFF0000"/>
      <name val="Calibri"/>
      <family val="2"/>
    </font>
    <font>
      <b/>
      <sz val="11"/>
      <color theme="5"/>
      <name val="Calibri"/>
      <family val="2"/>
      <scheme val="minor"/>
    </font>
    <font>
      <b/>
      <sz val="11"/>
      <name val="Calibri"/>
      <family val="2"/>
      <scheme val="minor"/>
    </font>
    <font>
      <b/>
      <sz val="14"/>
      <name val="Calibri"/>
      <family val="2"/>
      <scheme val="minor"/>
    </font>
    <font>
      <b/>
      <sz val="14"/>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86BF5A"/>
        <bgColor indexed="64"/>
      </patternFill>
    </fill>
    <fill>
      <patternFill patternType="solid">
        <fgColor rgb="FFE590A8"/>
        <bgColor indexed="64"/>
      </patternFill>
    </fill>
    <fill>
      <patternFill patternType="solid">
        <fgColor rgb="FFE39857"/>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F0F8FA"/>
        <bgColor indexed="64"/>
      </patternFill>
    </fill>
    <fill>
      <patternFill patternType="solid">
        <fgColor rgb="FFFFF4D9"/>
        <bgColor indexed="64"/>
      </patternFill>
    </fill>
    <fill>
      <patternFill patternType="solid">
        <fgColor rgb="FFECF7E5"/>
        <bgColor indexed="64"/>
      </patternFill>
    </fill>
    <fill>
      <patternFill patternType="solid">
        <fgColor rgb="FFF9DCDB"/>
        <bgColor indexed="64"/>
      </patternFill>
    </fill>
    <fill>
      <patternFill patternType="solid">
        <fgColor rgb="FFF6DAE2"/>
        <bgColor indexed="64"/>
      </patternFill>
    </fill>
    <fill>
      <patternFill patternType="solid">
        <fgColor rgb="FFFFFF00"/>
        <bgColor indexed="64"/>
      </patternFill>
    </fill>
    <fill>
      <patternFill patternType="solid">
        <fgColor theme="5"/>
        <bgColor indexed="64"/>
      </patternFill>
    </fill>
    <fill>
      <patternFill patternType="solid">
        <fgColor rgb="FF0099CC"/>
        <bgColor indexed="64"/>
      </patternFill>
    </fill>
    <fill>
      <patternFill patternType="solid">
        <fgColor rgb="FFE4BF56"/>
        <bgColor indexed="64"/>
      </patternFill>
    </fill>
    <fill>
      <patternFill patternType="solid">
        <fgColor rgb="FFF5D9C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bgColor indexed="64"/>
      </patternFill>
    </fill>
    <fill>
      <patternFill patternType="solid">
        <fgColor rgb="FF00B0F0"/>
        <bgColor indexed="64"/>
      </patternFill>
    </fill>
    <fill>
      <patternFill patternType="solid">
        <fgColor theme="0" tint="-0.249977111117893"/>
        <bgColor indexed="64"/>
      </patternFill>
    </fill>
  </fills>
  <borders count="46">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indexed="64"/>
      </left>
      <right style="thin">
        <color indexed="64"/>
      </right>
      <top style="thin">
        <color indexed="64"/>
      </top>
      <bottom/>
      <diagonal/>
    </border>
    <border>
      <left style="thin">
        <color theme="2" tint="-0.249977111117893"/>
      </left>
      <right style="thin">
        <color theme="2" tint="-0.249977111117893"/>
      </right>
      <top style="thin">
        <color indexed="64"/>
      </top>
      <bottom style="thin">
        <color theme="2" tint="-0.249977111117893"/>
      </bottom>
      <diagonal/>
    </border>
    <border>
      <left style="thin">
        <color theme="2" tint="-0.249977111117893"/>
      </left>
      <right style="thin">
        <color theme="2" tint="-0.249977111117893"/>
      </right>
      <top style="thin">
        <color theme="2" tint="-0.249977111117893"/>
      </top>
      <bottom style="thin">
        <color indexed="64"/>
      </bottom>
      <diagonal/>
    </border>
    <border>
      <left/>
      <right style="thin">
        <color indexed="64"/>
      </right>
      <top style="thin">
        <color indexed="64"/>
      </top>
      <bottom/>
      <diagonal/>
    </border>
    <border>
      <left/>
      <right style="thin">
        <color indexed="64"/>
      </right>
      <top style="thin">
        <color indexed="64"/>
      </top>
      <bottom style="thin">
        <color theme="2" tint="-0.249977111117893"/>
      </bottom>
      <diagonal/>
    </border>
    <border>
      <left/>
      <right style="thin">
        <color indexed="64"/>
      </right>
      <top style="thin">
        <color theme="2" tint="-0.249977111117893"/>
      </top>
      <bottom style="thin">
        <color theme="2" tint="-0.249977111117893"/>
      </bottom>
      <diagonal/>
    </border>
    <border>
      <left/>
      <right style="thin">
        <color indexed="64"/>
      </right>
      <top style="thin">
        <color theme="2" tint="-0.249977111117893"/>
      </top>
      <bottom style="thin">
        <color indexed="64"/>
      </bottom>
      <diagonal/>
    </border>
    <border>
      <left style="thin">
        <color indexed="64"/>
      </left>
      <right style="thin">
        <color theme="2" tint="-0.249977111117893"/>
      </right>
      <top style="thin">
        <color indexed="64"/>
      </top>
      <bottom style="thin">
        <color theme="2" tint="-0.249977111117893"/>
      </bottom>
      <diagonal/>
    </border>
    <border>
      <left style="thin">
        <color indexed="64"/>
      </left>
      <right style="thin">
        <color theme="2" tint="-0.249977111117893"/>
      </right>
      <top style="thin">
        <color theme="2" tint="-0.249977111117893"/>
      </top>
      <bottom style="thin">
        <color theme="2" tint="-0.249977111117893"/>
      </bottom>
      <diagonal/>
    </border>
    <border>
      <left style="thin">
        <color theme="1" tint="0.499984740745262"/>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indexed="64"/>
      </bottom>
      <diagonal/>
    </border>
    <border>
      <left style="thin">
        <color indexed="64"/>
      </left>
      <right style="thin">
        <color indexed="64"/>
      </right>
      <top style="thin">
        <color indexed="64"/>
      </top>
      <bottom style="thin">
        <color indexed="64"/>
      </bottom>
      <diagonal/>
    </border>
    <border>
      <left style="thin">
        <color theme="2" tint="-0.249977111117893"/>
      </left>
      <right style="thin">
        <color theme="2" tint="-0.249977111117893"/>
      </right>
      <top style="thin">
        <color indexed="64"/>
      </top>
      <bottom/>
      <diagonal/>
    </border>
    <border>
      <left/>
      <right style="thin">
        <color theme="2" tint="-0.249977111117893"/>
      </right>
      <top/>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2" tint="-0.249977111117893"/>
      </left>
      <right style="thin">
        <color theme="2" tint="-0.249977111117893"/>
      </right>
      <top/>
      <bottom style="thin">
        <color theme="2" tint="-0.249977111117893"/>
      </bottom>
      <diagonal/>
    </border>
    <border>
      <left/>
      <right/>
      <top style="thin">
        <color theme="1" tint="0.499984740745262"/>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theme="1" tint="0.499984740745262"/>
      </right>
      <top/>
      <bottom style="thin">
        <color theme="1" tint="0.499984740745262"/>
      </bottom>
      <diagonal/>
    </border>
    <border>
      <left/>
      <right/>
      <top/>
      <bottom style="thin">
        <color indexed="64"/>
      </bottom>
      <diagonal/>
    </border>
    <border>
      <left/>
      <right style="thin">
        <color theme="1" tint="0.499984740745262"/>
      </right>
      <top style="thin">
        <color theme="1" tint="0.499984740745262"/>
      </top>
      <bottom/>
      <diagonal/>
    </border>
    <border>
      <left style="thin">
        <color indexed="64"/>
      </left>
      <right/>
      <top style="thin">
        <color indexed="64"/>
      </top>
      <bottom style="thin">
        <color indexed="64"/>
      </bottom>
      <diagonal/>
    </border>
    <border>
      <left style="thin">
        <color theme="1" tint="0.499984740745262"/>
      </left>
      <right/>
      <top/>
      <bottom/>
      <diagonal/>
    </border>
    <border>
      <left/>
      <right/>
      <top style="thin">
        <color theme="1" tint="0.499984740745262"/>
      </top>
      <bottom style="thin">
        <color theme="1" tint="0.499984740745262"/>
      </bottom>
      <diagonal/>
    </border>
  </borders>
  <cellStyleXfs count="5">
    <xf numFmtId="0" fontId="0" fillId="0" borderId="0"/>
    <xf numFmtId="0" fontId="2" fillId="0" borderId="0"/>
    <xf numFmtId="0" fontId="3" fillId="0" borderId="0"/>
    <xf numFmtId="9" fontId="17" fillId="0" borderId="0" applyFont="0" applyFill="0" applyBorder="0" applyAlignment="0" applyProtection="0"/>
    <xf numFmtId="43" fontId="17" fillId="0" borderId="0" applyFont="0" applyFill="0" applyBorder="0" applyAlignment="0" applyProtection="0"/>
  </cellStyleXfs>
  <cellXfs count="388">
    <xf numFmtId="0" fontId="0" fillId="0" borderId="0" xfId="0"/>
    <xf numFmtId="0" fontId="2" fillId="2" borderId="0" xfId="1" applyFill="1"/>
    <xf numFmtId="0" fontId="3" fillId="0" borderId="0" xfId="2"/>
    <xf numFmtId="0" fontId="9" fillId="0" borderId="0" xfId="2" applyFont="1"/>
    <xf numFmtId="0" fontId="10" fillId="2" borderId="0" xfId="1" applyFont="1" applyFill="1"/>
    <xf numFmtId="0" fontId="7" fillId="2" borderId="0" xfId="1" applyFont="1" applyFill="1"/>
    <xf numFmtId="0" fontId="7"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xf>
    <xf numFmtId="0" fontId="0" fillId="4" borderId="0" xfId="0" applyFill="1" applyAlignment="1">
      <alignment horizontal="center" vertical="center" wrapText="1"/>
    </xf>
    <xf numFmtId="0" fontId="0" fillId="4" borderId="0" xfId="0" applyFill="1" applyAlignment="1">
      <alignment horizontal="center" vertical="center"/>
    </xf>
    <xf numFmtId="0" fontId="0" fillId="4" borderId="0" xfId="0" applyFill="1" applyAlignment="1">
      <alignment horizontal="left" vertical="center" wrapText="1"/>
    </xf>
    <xf numFmtId="0" fontId="0" fillId="4" borderId="0" xfId="0" applyFill="1" applyAlignment="1">
      <alignment vertical="center" wrapText="1"/>
    </xf>
    <xf numFmtId="0" fontId="0" fillId="5" borderId="0" xfId="0" applyFill="1" applyAlignment="1">
      <alignment horizontal="center" vertical="center" wrapText="1"/>
    </xf>
    <xf numFmtId="0" fontId="0" fillId="6" borderId="0" xfId="0" applyFill="1" applyAlignment="1">
      <alignment horizontal="center" vertical="center" wrapText="1"/>
    </xf>
    <xf numFmtId="0" fontId="0" fillId="6" borderId="0" xfId="0" applyFill="1" applyAlignment="1">
      <alignment horizontal="center" vertical="center"/>
    </xf>
    <xf numFmtId="0" fontId="0" fillId="6" borderId="0" xfId="0" applyFill="1" applyAlignment="1">
      <alignment horizontal="left" vertical="center" wrapText="1"/>
    </xf>
    <xf numFmtId="0" fontId="0" fillId="6" borderId="0" xfId="0" applyFill="1" applyAlignment="1">
      <alignment vertical="center" wrapText="1"/>
    </xf>
    <xf numFmtId="0" fontId="1" fillId="0" borderId="9" xfId="0" applyFont="1" applyBorder="1" applyAlignment="1">
      <alignment horizontal="center" vertical="center" wrapText="1"/>
    </xf>
    <xf numFmtId="0" fontId="1" fillId="0" borderId="9" xfId="0"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left" vertical="center" wrapText="1"/>
    </xf>
    <xf numFmtId="0" fontId="0" fillId="0" borderId="9" xfId="0" applyBorder="1" applyAlignment="1">
      <alignment horizontal="center" vertical="center" wrapText="1"/>
    </xf>
    <xf numFmtId="0" fontId="0" fillId="0" borderId="0" xfId="0" applyAlignment="1">
      <alignment vertical="center"/>
    </xf>
    <xf numFmtId="0" fontId="0" fillId="0" borderId="0" xfId="0" applyAlignment="1">
      <alignment horizontal="left" vertical="center"/>
    </xf>
    <xf numFmtId="9" fontId="0" fillId="0" borderId="9" xfId="0" applyNumberFormat="1" applyBorder="1" applyAlignment="1">
      <alignment horizontal="left" vertical="center" wrapText="1"/>
    </xf>
    <xf numFmtId="0" fontId="14" fillId="0" borderId="0" xfId="0" applyFont="1"/>
    <xf numFmtId="0" fontId="0" fillId="0" borderId="0" xfId="0" applyAlignment="1">
      <alignment wrapText="1"/>
    </xf>
    <xf numFmtId="0" fontId="0" fillId="0" borderId="0" xfId="0" applyAlignment="1">
      <alignment horizontal="center"/>
    </xf>
    <xf numFmtId="0" fontId="15" fillId="0" borderId="0" xfId="0" applyFont="1"/>
    <xf numFmtId="0" fontId="0" fillId="8" borderId="9" xfId="0" applyFill="1" applyBorder="1" applyAlignment="1">
      <alignment horizontal="left" vertical="center" wrapText="1"/>
    </xf>
    <xf numFmtId="0" fontId="0" fillId="3" borderId="9" xfId="0" applyFill="1" applyBorder="1" applyAlignment="1">
      <alignment horizontal="left" vertical="center" wrapText="1"/>
    </xf>
    <xf numFmtId="0" fontId="0" fillId="0" borderId="9" xfId="0" applyBorder="1"/>
    <xf numFmtId="0" fontId="1" fillId="0" borderId="9" xfId="0" applyFont="1" applyBorder="1"/>
    <xf numFmtId="0" fontId="1" fillId="0" borderId="9" xfId="0" applyFont="1" applyBorder="1" applyAlignment="1">
      <alignment horizontal="left" vertical="center"/>
    </xf>
    <xf numFmtId="0" fontId="1" fillId="0" borderId="9" xfId="0" applyFont="1" applyBorder="1" applyAlignment="1">
      <alignment vertical="center"/>
    </xf>
    <xf numFmtId="0" fontId="4" fillId="9" borderId="0" xfId="1" applyFont="1" applyFill="1" applyAlignment="1">
      <alignment vertical="center"/>
    </xf>
    <xf numFmtId="0" fontId="2" fillId="10" borderId="1" xfId="1" applyFill="1" applyBorder="1"/>
    <xf numFmtId="0" fontId="5" fillId="10" borderId="2" xfId="1" applyFont="1" applyFill="1" applyBorder="1"/>
    <xf numFmtId="0" fontId="2" fillId="10" borderId="3" xfId="1" applyFill="1" applyBorder="1"/>
    <xf numFmtId="0" fontId="2" fillId="10" borderId="4" xfId="1" applyFill="1" applyBorder="1"/>
    <xf numFmtId="0" fontId="6" fillId="10" borderId="0" xfId="1" applyFont="1" applyFill="1"/>
    <xf numFmtId="0" fontId="2" fillId="10" borderId="5" xfId="1" applyFill="1" applyBorder="1"/>
    <xf numFmtId="0" fontId="7" fillId="10" borderId="0" xfId="1" applyFont="1" applyFill="1" applyAlignment="1">
      <alignment vertical="top" wrapText="1"/>
    </xf>
    <xf numFmtId="0" fontId="2" fillId="10" borderId="6" xfId="1" applyFill="1" applyBorder="1"/>
    <xf numFmtId="0" fontId="7" fillId="10" borderId="7" xfId="1" applyFont="1" applyFill="1" applyBorder="1"/>
    <xf numFmtId="0" fontId="10" fillId="10" borderId="8" xfId="1" applyFont="1" applyFill="1" applyBorder="1"/>
    <xf numFmtId="0" fontId="10" fillId="10" borderId="5" xfId="1" applyFont="1" applyFill="1" applyBorder="1"/>
    <xf numFmtId="0" fontId="7" fillId="10" borderId="0" xfId="1" applyFont="1" applyFill="1" applyAlignment="1">
      <alignment horizontal="left" vertical="top" wrapText="1"/>
    </xf>
    <xf numFmtId="0" fontId="11" fillId="10" borderId="0" xfId="1" applyFont="1" applyFill="1" applyAlignment="1">
      <alignment horizontal="left" vertical="top" wrapText="1"/>
    </xf>
    <xf numFmtId="0" fontId="12" fillId="10" borderId="0" xfId="1" applyFont="1" applyFill="1" applyAlignment="1">
      <alignment horizontal="left" vertical="top" wrapText="1"/>
    </xf>
    <xf numFmtId="0" fontId="13" fillId="10" borderId="0" xfId="1" applyFont="1" applyFill="1" applyAlignment="1">
      <alignment horizontal="center" vertical="center" wrapText="1"/>
    </xf>
    <xf numFmtId="0" fontId="7" fillId="10" borderId="0" xfId="1" applyFont="1" applyFill="1" applyAlignment="1">
      <alignment wrapText="1"/>
    </xf>
    <xf numFmtId="0" fontId="2" fillId="10" borderId="7" xfId="1" applyFill="1" applyBorder="1"/>
    <xf numFmtId="0" fontId="10" fillId="10" borderId="4" xfId="1" applyFont="1" applyFill="1" applyBorder="1"/>
    <xf numFmtId="0" fontId="16" fillId="0" borderId="9" xfId="0" applyFont="1" applyBorder="1" applyAlignment="1">
      <alignment horizontal="left" vertical="center" wrapText="1"/>
    </xf>
    <xf numFmtId="0" fontId="16" fillId="0" borderId="0" xfId="0" applyFont="1" applyAlignment="1">
      <alignment horizontal="left" vertical="center" wrapText="1"/>
    </xf>
    <xf numFmtId="0" fontId="16" fillId="6" borderId="0" xfId="0" applyFont="1" applyFill="1" applyAlignment="1">
      <alignment horizontal="left" vertical="center" wrapText="1"/>
    </xf>
    <xf numFmtId="0" fontId="0" fillId="11" borderId="9" xfId="0" applyFill="1" applyBorder="1" applyAlignment="1">
      <alignment horizontal="center" vertical="center"/>
    </xf>
    <xf numFmtId="0" fontId="16" fillId="11" borderId="9" xfId="0" applyFont="1" applyFill="1" applyBorder="1" applyAlignment="1">
      <alignment horizontal="left" vertical="center" wrapText="1"/>
    </xf>
    <xf numFmtId="0" fontId="0" fillId="11" borderId="9" xfId="0" applyFill="1" applyBorder="1" applyAlignment="1">
      <alignment horizontal="left" vertical="center" wrapText="1"/>
    </xf>
    <xf numFmtId="0" fontId="0" fillId="11" borderId="9" xfId="0" applyFill="1" applyBorder="1" applyAlignment="1">
      <alignment horizontal="center" vertical="center" wrapText="1"/>
    </xf>
    <xf numFmtId="0" fontId="0" fillId="12" borderId="9" xfId="0" applyFill="1" applyBorder="1" applyAlignment="1">
      <alignment horizontal="center" vertical="center" wrapText="1"/>
    </xf>
    <xf numFmtId="0" fontId="0" fillId="14" borderId="9" xfId="0" applyFill="1" applyBorder="1" applyAlignment="1">
      <alignment horizontal="left" vertical="center" wrapText="1"/>
    </xf>
    <xf numFmtId="0" fontId="0" fillId="14" borderId="9" xfId="0" applyFill="1" applyBorder="1" applyAlignment="1">
      <alignment horizontal="center" vertical="center" wrapText="1"/>
    </xf>
    <xf numFmtId="0" fontId="8" fillId="10" borderId="0" xfId="1" applyFont="1" applyFill="1" applyAlignment="1">
      <alignment horizontal="left" vertical="top" wrapText="1"/>
    </xf>
    <xf numFmtId="0" fontId="15" fillId="0" borderId="0" xfId="0" applyFont="1" applyAlignment="1">
      <alignment vertical="center"/>
    </xf>
    <xf numFmtId="0" fontId="0" fillId="11" borderId="18" xfId="0" applyFill="1" applyBorder="1" applyAlignment="1">
      <alignment horizontal="center" vertical="center" wrapText="1"/>
    </xf>
    <xf numFmtId="0" fontId="0" fillId="0" borderId="9" xfId="0" applyBorder="1" applyAlignment="1">
      <alignment vertical="center" wrapText="1"/>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16" fillId="3" borderId="9" xfId="0" applyFont="1" applyFill="1" applyBorder="1" applyAlignment="1">
      <alignment horizontal="left" vertical="center" wrapText="1"/>
    </xf>
    <xf numFmtId="9" fontId="0" fillId="3" borderId="9" xfId="0" applyNumberFormat="1" applyFill="1" applyBorder="1" applyAlignment="1">
      <alignment horizontal="left" vertical="center" wrapText="1"/>
    </xf>
    <xf numFmtId="0" fontId="0" fillId="3" borderId="9" xfId="0" applyFill="1" applyBorder="1" applyAlignment="1">
      <alignment vertical="center" wrapText="1"/>
    </xf>
    <xf numFmtId="0" fontId="0" fillId="0" borderId="10" xfId="0" applyBorder="1" applyAlignment="1">
      <alignment horizontal="center" vertical="center" wrapText="1"/>
    </xf>
    <xf numFmtId="0" fontId="0" fillId="0" borderId="29" xfId="0" applyBorder="1" applyAlignment="1">
      <alignment horizontal="center" vertical="center"/>
    </xf>
    <xf numFmtId="0" fontId="0" fillId="0" borderId="29" xfId="0" applyBorder="1" applyAlignment="1">
      <alignment horizontal="center" vertical="center" wrapText="1"/>
    </xf>
    <xf numFmtId="0" fontId="0" fillId="0" borderId="29" xfId="0" applyBorder="1" applyAlignment="1">
      <alignment horizontal="left" vertical="center" wrapText="1"/>
    </xf>
    <xf numFmtId="0" fontId="0" fillId="3" borderId="29" xfId="0" applyFill="1" applyBorder="1" applyAlignment="1">
      <alignment horizontal="left" vertical="center" wrapText="1"/>
    </xf>
    <xf numFmtId="0" fontId="1" fillId="12" borderId="29" xfId="0" applyFont="1" applyFill="1" applyBorder="1" applyAlignment="1">
      <alignment horizontal="center" vertical="center" wrapText="1"/>
    </xf>
    <xf numFmtId="0" fontId="1" fillId="0" borderId="0" xfId="0" applyFont="1" applyAlignment="1">
      <alignment horizontal="center" vertical="center" wrapText="1"/>
    </xf>
    <xf numFmtId="0" fontId="0" fillId="8" borderId="29" xfId="0" applyFill="1" applyBorder="1" applyAlignment="1">
      <alignment horizontal="center" vertical="center" wrapText="1"/>
    </xf>
    <xf numFmtId="0" fontId="25" fillId="0" borderId="0" xfId="2" applyFont="1"/>
    <xf numFmtId="9" fontId="0" fillId="16" borderId="9" xfId="0" applyNumberFormat="1" applyFill="1" applyBorder="1" applyAlignment="1">
      <alignment horizontal="left" vertical="center" wrapText="1"/>
    </xf>
    <xf numFmtId="0" fontId="0" fillId="3" borderId="29" xfId="0" applyFill="1" applyBorder="1" applyAlignment="1">
      <alignment horizontal="center" vertical="center" wrapText="1"/>
    </xf>
    <xf numFmtId="0" fontId="14" fillId="7" borderId="9" xfId="0" applyFont="1" applyFill="1" applyBorder="1" applyAlignment="1">
      <alignment horizontal="center" vertical="center"/>
    </xf>
    <xf numFmtId="0" fontId="0" fillId="0" borderId="12" xfId="0" applyBorder="1" applyAlignment="1">
      <alignment horizontal="center" vertical="center" wrapText="1"/>
    </xf>
    <xf numFmtId="0" fontId="1" fillId="12" borderId="10" xfId="0" applyFont="1" applyFill="1" applyBorder="1" applyAlignment="1">
      <alignment horizontal="center" vertical="center" wrapText="1"/>
    </xf>
    <xf numFmtId="9" fontId="0" fillId="0" borderId="29" xfId="0" applyNumberFormat="1" applyBorder="1" applyAlignment="1">
      <alignment horizontal="center" vertical="center" wrapText="1"/>
    </xf>
    <xf numFmtId="0" fontId="0" fillId="17" borderId="0" xfId="0" applyFill="1" applyAlignment="1">
      <alignment horizontal="center" vertical="center" wrapText="1"/>
    </xf>
    <xf numFmtId="0" fontId="0" fillId="17" borderId="0" xfId="0" applyFill="1" applyAlignment="1">
      <alignment horizontal="center" vertical="center"/>
    </xf>
    <xf numFmtId="0" fontId="0" fillId="17" borderId="0" xfId="0" applyFill="1" applyAlignment="1">
      <alignment horizontal="left" vertical="center" wrapText="1"/>
    </xf>
    <xf numFmtId="0" fontId="0" fillId="17" borderId="0" xfId="0" applyFill="1" applyAlignment="1">
      <alignment vertical="center" wrapText="1"/>
    </xf>
    <xf numFmtId="0" fontId="0" fillId="3" borderId="29" xfId="0" applyFill="1" applyBorder="1" applyAlignment="1">
      <alignment horizontal="center" vertical="center"/>
    </xf>
    <xf numFmtId="0" fontId="0" fillId="18" borderId="0" xfId="0" applyFill="1" applyAlignment="1">
      <alignment horizontal="center" vertical="center" wrapText="1"/>
    </xf>
    <xf numFmtId="0" fontId="0" fillId="18" borderId="0" xfId="0" applyFill="1" applyAlignment="1">
      <alignment horizontal="center" vertical="center"/>
    </xf>
    <xf numFmtId="0" fontId="0" fillId="18" borderId="0" xfId="0" applyFill="1" applyAlignment="1">
      <alignment horizontal="left" vertical="center" wrapText="1"/>
    </xf>
    <xf numFmtId="0" fontId="0" fillId="18" borderId="0" xfId="0" applyFill="1" applyAlignment="1">
      <alignment vertical="center" wrapText="1"/>
    </xf>
    <xf numFmtId="0" fontId="0" fillId="19" borderId="0" xfId="0" applyFill="1" applyAlignment="1">
      <alignment horizontal="center" vertical="center" wrapText="1"/>
    </xf>
    <xf numFmtId="0" fontId="0" fillId="19" borderId="0" xfId="0" applyFill="1" applyAlignment="1">
      <alignment horizontal="center" vertical="center"/>
    </xf>
    <xf numFmtId="0" fontId="16" fillId="19" borderId="0" xfId="0" applyFont="1" applyFill="1" applyAlignment="1">
      <alignment horizontal="left" vertical="center" wrapText="1"/>
    </xf>
    <xf numFmtId="0" fontId="1" fillId="19" borderId="0" xfId="0" applyFont="1" applyFill="1" applyAlignment="1">
      <alignment horizontal="center" vertical="center" wrapText="1"/>
    </xf>
    <xf numFmtId="0" fontId="0" fillId="19" borderId="0" xfId="0" applyFill="1" applyAlignment="1">
      <alignment horizontal="left" vertical="center" wrapText="1"/>
    </xf>
    <xf numFmtId="0" fontId="0" fillId="19" borderId="0" xfId="0" applyFill="1" applyAlignment="1">
      <alignment vertical="center" wrapText="1"/>
    </xf>
    <xf numFmtId="0" fontId="0" fillId="11" borderId="16" xfId="0" applyFill="1" applyBorder="1" applyAlignment="1">
      <alignment horizontal="center" vertical="center" wrapText="1"/>
    </xf>
    <xf numFmtId="0" fontId="0" fillId="11" borderId="19" xfId="0" applyFill="1" applyBorder="1" applyAlignment="1">
      <alignment horizontal="center" vertical="center" wrapText="1"/>
    </xf>
    <xf numFmtId="0" fontId="0" fillId="11" borderId="30" xfId="0" applyFill="1" applyBorder="1" applyAlignment="1">
      <alignment horizontal="center" vertical="center" wrapText="1"/>
    </xf>
    <xf numFmtId="0" fontId="0" fillId="13" borderId="9" xfId="0" applyFill="1" applyBorder="1" applyAlignment="1">
      <alignment horizontal="center" vertical="center"/>
    </xf>
    <xf numFmtId="0" fontId="16" fillId="13" borderId="9" xfId="0" applyFont="1" applyFill="1" applyBorder="1" applyAlignment="1">
      <alignment horizontal="left" vertical="center" wrapText="1"/>
    </xf>
    <xf numFmtId="0" fontId="0" fillId="13" borderId="12" xfId="0" applyFill="1" applyBorder="1" applyAlignment="1">
      <alignment horizontal="center" vertical="center" wrapText="1"/>
    </xf>
    <xf numFmtId="0" fontId="0" fillId="13" borderId="9" xfId="0" applyFill="1" applyBorder="1" applyAlignment="1">
      <alignment vertical="center" wrapText="1"/>
    </xf>
    <xf numFmtId="0" fontId="0" fillId="13" borderId="9" xfId="0" applyFill="1" applyBorder="1" applyAlignment="1">
      <alignment horizontal="center" vertical="center" wrapText="1"/>
    </xf>
    <xf numFmtId="0" fontId="0" fillId="13" borderId="9" xfId="0" applyFill="1" applyBorder="1" applyAlignment="1">
      <alignment horizontal="left" vertical="center" wrapText="1"/>
    </xf>
    <xf numFmtId="9" fontId="0" fillId="13" borderId="9" xfId="0" applyNumberFormat="1" applyFill="1" applyBorder="1" applyAlignment="1">
      <alignment horizontal="left" vertical="center" wrapText="1"/>
    </xf>
    <xf numFmtId="0" fontId="0" fillId="11" borderId="9" xfId="0" applyFill="1" applyBorder="1" applyAlignment="1">
      <alignment vertical="center" wrapText="1"/>
    </xf>
    <xf numFmtId="0" fontId="0" fillId="20" borderId="9" xfId="0" applyFill="1" applyBorder="1" applyAlignment="1">
      <alignment horizontal="center" vertical="center"/>
    </xf>
    <xf numFmtId="0" fontId="0" fillId="20" borderId="9" xfId="0" applyFill="1" applyBorder="1" applyAlignment="1">
      <alignment horizontal="left" vertical="center" wrapText="1"/>
    </xf>
    <xf numFmtId="0" fontId="1" fillId="20" borderId="29" xfId="0" applyFont="1" applyFill="1" applyBorder="1" applyAlignment="1">
      <alignment horizontal="center" vertical="center" wrapText="1"/>
    </xf>
    <xf numFmtId="0" fontId="0" fillId="20" borderId="32" xfId="0" applyFill="1" applyBorder="1" applyAlignment="1">
      <alignment horizontal="center" vertical="center"/>
    </xf>
    <xf numFmtId="0" fontId="0" fillId="20" borderId="40" xfId="0" applyFill="1" applyBorder="1" applyAlignment="1">
      <alignment vertical="center" wrapText="1"/>
    </xf>
    <xf numFmtId="0" fontId="0" fillId="20" borderId="32" xfId="0" applyFill="1" applyBorder="1" applyAlignment="1">
      <alignment vertical="center" wrapText="1"/>
    </xf>
    <xf numFmtId="0" fontId="0" fillId="20" borderId="10" xfId="0" applyFill="1" applyBorder="1" applyAlignment="1">
      <alignment horizontal="center" vertical="center"/>
    </xf>
    <xf numFmtId="0" fontId="0" fillId="20" borderId="10" xfId="0" applyFill="1" applyBorder="1" applyAlignment="1">
      <alignment horizontal="left" vertical="center" wrapText="1"/>
    </xf>
    <xf numFmtId="0" fontId="0" fillId="20" borderId="29" xfId="0" applyFill="1" applyBorder="1" applyAlignment="1">
      <alignment horizontal="center" vertical="center" wrapText="1"/>
    </xf>
    <xf numFmtId="0" fontId="0" fillId="20" borderId="29" xfId="0" applyFill="1" applyBorder="1" applyAlignment="1">
      <alignment horizontal="center" vertical="center"/>
    </xf>
    <xf numFmtId="0" fontId="0" fillId="20" borderId="29" xfId="0" applyFill="1" applyBorder="1" applyAlignment="1">
      <alignment horizontal="left" vertical="center" wrapText="1"/>
    </xf>
    <xf numFmtId="0" fontId="0" fillId="20" borderId="9" xfId="0" applyFill="1" applyBorder="1" applyAlignment="1">
      <alignment horizontal="center" vertical="center" wrapText="1"/>
    </xf>
    <xf numFmtId="0" fontId="0" fillId="20" borderId="10" xfId="0" applyFill="1" applyBorder="1" applyAlignment="1">
      <alignment horizontal="center" vertical="center" wrapText="1"/>
    </xf>
    <xf numFmtId="0" fontId="0" fillId="20" borderId="29" xfId="0" applyFill="1" applyBorder="1" applyAlignment="1">
      <alignment vertical="center" wrapText="1"/>
    </xf>
    <xf numFmtId="0" fontId="1" fillId="13" borderId="9" xfId="0" applyFont="1" applyFill="1" applyBorder="1" applyAlignment="1">
      <alignment horizontal="center" vertical="center" wrapText="1"/>
    </xf>
    <xf numFmtId="0" fontId="0" fillId="12" borderId="29" xfId="0" applyFill="1" applyBorder="1" applyAlignment="1">
      <alignment horizontal="center" vertical="center"/>
    </xf>
    <xf numFmtId="0" fontId="16" fillId="12" borderId="29" xfId="0" applyFont="1" applyFill="1" applyBorder="1" applyAlignment="1">
      <alignment horizontal="left" vertical="center" wrapText="1"/>
    </xf>
    <xf numFmtId="0" fontId="0" fillId="12" borderId="29" xfId="0" applyFill="1" applyBorder="1" applyAlignment="1">
      <alignment vertical="center" wrapText="1"/>
    </xf>
    <xf numFmtId="0" fontId="0" fillId="12" borderId="29" xfId="0" applyFill="1" applyBorder="1" applyAlignment="1">
      <alignment horizontal="center" vertical="center" wrapText="1"/>
    </xf>
    <xf numFmtId="0" fontId="0" fillId="8" borderId="29" xfId="0" applyFill="1" applyBorder="1" applyAlignment="1">
      <alignment horizontal="center" vertical="center"/>
    </xf>
    <xf numFmtId="0" fontId="0" fillId="15" borderId="29" xfId="0" applyFill="1" applyBorder="1" applyAlignment="1">
      <alignment horizontal="center" vertical="center"/>
    </xf>
    <xf numFmtId="0" fontId="0" fillId="11" borderId="18" xfId="0" applyFill="1" applyBorder="1" applyAlignment="1">
      <alignment horizontal="center" vertical="center"/>
    </xf>
    <xf numFmtId="0" fontId="0" fillId="11" borderId="16" xfId="0" applyFill="1" applyBorder="1" applyAlignment="1">
      <alignment horizontal="center" vertical="center"/>
    </xf>
    <xf numFmtId="0" fontId="0" fillId="11" borderId="19" xfId="0" applyFill="1" applyBorder="1" applyAlignment="1">
      <alignment horizontal="center" vertical="center"/>
    </xf>
    <xf numFmtId="0" fontId="0" fillId="15" borderId="29" xfId="0" applyFill="1" applyBorder="1" applyAlignment="1">
      <alignment horizontal="center" vertical="center" wrapText="1"/>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wrapText="1"/>
    </xf>
    <xf numFmtId="0" fontId="0" fillId="0" borderId="16" xfId="0" applyBorder="1" applyAlignment="1">
      <alignment horizontal="center" vertical="center"/>
    </xf>
    <xf numFmtId="0" fontId="0" fillId="0" borderId="22" xfId="0" applyBorder="1" applyAlignment="1">
      <alignment horizontal="center" vertical="center" wrapText="1"/>
    </xf>
    <xf numFmtId="0" fontId="0" fillId="0" borderId="19" xfId="0" applyBorder="1" applyAlignment="1">
      <alignment horizontal="center" vertical="center"/>
    </xf>
    <xf numFmtId="0" fontId="0" fillId="0" borderId="23" xfId="0" applyBorder="1" applyAlignment="1">
      <alignment horizontal="center" vertical="center" wrapText="1"/>
    </xf>
    <xf numFmtId="9" fontId="0" fillId="0" borderId="22" xfId="3" applyFont="1" applyBorder="1" applyAlignment="1">
      <alignment horizontal="center" vertical="center" wrapText="1"/>
    </xf>
    <xf numFmtId="9" fontId="0" fillId="0" borderId="21" xfId="0" applyNumberFormat="1" applyBorder="1" applyAlignment="1">
      <alignment horizontal="center" vertical="center" wrapText="1"/>
    </xf>
    <xf numFmtId="3" fontId="0" fillId="0" borderId="16" xfId="0" applyNumberFormat="1" applyBorder="1" applyAlignment="1">
      <alignment horizontal="center" vertical="center"/>
    </xf>
    <xf numFmtId="3" fontId="0" fillId="0" borderId="24" xfId="0" applyNumberFormat="1" applyBorder="1" applyAlignment="1">
      <alignment horizontal="center" vertical="center"/>
    </xf>
    <xf numFmtId="9" fontId="0" fillId="0" borderId="22" xfId="0" applyNumberFormat="1" applyBorder="1" applyAlignment="1">
      <alignment horizontal="center" vertical="center" wrapText="1"/>
    </xf>
    <xf numFmtId="0" fontId="0" fillId="0" borderId="25" xfId="0" applyBorder="1" applyAlignment="1">
      <alignment horizontal="center" vertical="center"/>
    </xf>
    <xf numFmtId="9" fontId="0" fillId="0" borderId="23" xfId="0" applyNumberFormat="1" applyBorder="1" applyAlignment="1">
      <alignment horizontal="center" vertical="center" wrapText="1"/>
    </xf>
    <xf numFmtId="0" fontId="0" fillId="0" borderId="30" xfId="0" applyBorder="1" applyAlignment="1">
      <alignment horizontal="center" vertical="center"/>
    </xf>
    <xf numFmtId="0" fontId="0" fillId="0" borderId="20" xfId="0" applyBorder="1" applyAlignment="1">
      <alignment horizontal="center" vertical="center" wrapText="1"/>
    </xf>
    <xf numFmtId="9" fontId="0" fillId="0" borderId="29" xfId="3" applyFont="1" applyBorder="1" applyAlignment="1">
      <alignment horizontal="center" vertical="center" wrapText="1"/>
    </xf>
    <xf numFmtId="0" fontId="0" fillId="21" borderId="9" xfId="0" applyFill="1" applyBorder="1" applyAlignment="1">
      <alignment horizontal="left" vertical="center" wrapText="1"/>
    </xf>
    <xf numFmtId="0" fontId="0" fillId="21" borderId="9" xfId="0" applyFill="1" applyBorder="1" applyAlignment="1">
      <alignment horizontal="center" vertical="center" wrapText="1"/>
    </xf>
    <xf numFmtId="0" fontId="0" fillId="22" borderId="0" xfId="0" applyFill="1" applyAlignment="1">
      <alignment horizontal="left" vertical="center" wrapText="1"/>
    </xf>
    <xf numFmtId="0" fontId="0" fillId="22" borderId="0" xfId="0" applyFill="1" applyAlignment="1">
      <alignment horizontal="center" vertical="center"/>
    </xf>
    <xf numFmtId="0" fontId="0" fillId="22" borderId="0" xfId="0" applyFill="1" applyAlignment="1">
      <alignment horizontal="center" vertical="center" wrapText="1"/>
    </xf>
    <xf numFmtId="0" fontId="16" fillId="22" borderId="0" xfId="0" applyFont="1" applyFill="1" applyAlignment="1">
      <alignment horizontal="left" vertical="center" wrapText="1"/>
    </xf>
    <xf numFmtId="0" fontId="0" fillId="22" borderId="0" xfId="0" applyFill="1" applyAlignment="1">
      <alignment vertical="center" wrapText="1"/>
    </xf>
    <xf numFmtId="0" fontId="0" fillId="12" borderId="29" xfId="0" applyFill="1" applyBorder="1" applyAlignment="1">
      <alignment horizontal="left" vertical="center" wrapText="1"/>
    </xf>
    <xf numFmtId="0" fontId="0" fillId="21" borderId="12" xfId="0" applyFill="1" applyBorder="1" applyAlignment="1">
      <alignment vertical="center" wrapText="1"/>
    </xf>
    <xf numFmtId="0" fontId="1" fillId="21" borderId="29" xfId="0" applyFont="1" applyFill="1" applyBorder="1" applyAlignment="1">
      <alignment horizontal="center" vertical="center" wrapText="1"/>
    </xf>
    <xf numFmtId="0" fontId="0" fillId="21" borderId="29" xfId="0" applyFill="1" applyBorder="1" applyAlignment="1">
      <alignment horizontal="center" vertical="center"/>
    </xf>
    <xf numFmtId="0" fontId="0" fillId="21" borderId="29" xfId="0" applyFill="1" applyBorder="1" applyAlignment="1">
      <alignment horizontal="left" vertical="center" wrapText="1"/>
    </xf>
    <xf numFmtId="0" fontId="0" fillId="21" borderId="29" xfId="0" applyFill="1" applyBorder="1" applyAlignment="1">
      <alignment vertical="center" wrapText="1"/>
    </xf>
    <xf numFmtId="0" fontId="0" fillId="21" borderId="29" xfId="0" applyFill="1" applyBorder="1" applyAlignment="1">
      <alignment horizontal="center" vertical="center" wrapText="1"/>
    </xf>
    <xf numFmtId="0" fontId="16" fillId="21" borderId="29" xfId="0" applyFont="1" applyFill="1" applyBorder="1" applyAlignment="1">
      <alignment horizontal="left" vertical="center" wrapText="1"/>
    </xf>
    <xf numFmtId="0" fontId="0" fillId="12" borderId="17" xfId="0" applyFill="1" applyBorder="1" applyAlignment="1">
      <alignment vertical="center" wrapText="1"/>
    </xf>
    <xf numFmtId="0" fontId="0" fillId="12" borderId="33" xfId="0" applyFill="1" applyBorder="1" applyAlignment="1">
      <alignment vertical="center" wrapText="1"/>
    </xf>
    <xf numFmtId="0" fontId="0" fillId="12" borderId="34" xfId="0" applyFill="1" applyBorder="1" applyAlignment="1">
      <alignment vertical="center" wrapText="1"/>
    </xf>
    <xf numFmtId="0" fontId="0" fillId="13" borderId="0" xfId="0" applyFill="1" applyAlignment="1">
      <alignment horizontal="center" vertical="center"/>
    </xf>
    <xf numFmtId="0" fontId="0" fillId="20" borderId="18" xfId="0" applyFill="1" applyBorder="1" applyAlignment="1">
      <alignment horizontal="center" vertical="center" wrapText="1"/>
    </xf>
    <xf numFmtId="0" fontId="0" fillId="20" borderId="35" xfId="0" applyFill="1" applyBorder="1" applyAlignment="1">
      <alignment horizontal="center" vertical="center" wrapText="1"/>
    </xf>
    <xf numFmtId="0" fontId="0" fillId="2" borderId="0" xfId="0" applyFill="1"/>
    <xf numFmtId="0" fontId="0" fillId="2" borderId="9" xfId="0" applyFill="1" applyBorder="1" applyAlignment="1">
      <alignment horizontal="center" vertical="center" wrapText="1"/>
    </xf>
    <xf numFmtId="0" fontId="0" fillId="2" borderId="29" xfId="0" applyFill="1" applyBorder="1" applyAlignment="1">
      <alignment horizontal="center" vertical="center" wrapText="1"/>
    </xf>
    <xf numFmtId="0" fontId="0" fillId="23" borderId="0" xfId="0" applyFill="1" applyAlignment="1">
      <alignment horizontal="center" vertical="center" wrapText="1"/>
    </xf>
    <xf numFmtId="0" fontId="0" fillId="24" borderId="0" xfId="0" applyFill="1" applyAlignment="1">
      <alignment horizontal="center" vertical="center" wrapText="1"/>
    </xf>
    <xf numFmtId="0" fontId="0" fillId="16" borderId="9" xfId="0" applyFill="1" applyBorder="1" applyAlignment="1">
      <alignment horizontal="center" vertical="center" wrapText="1"/>
    </xf>
    <xf numFmtId="0" fontId="0" fillId="16" borderId="10" xfId="0" applyFill="1" applyBorder="1" applyAlignment="1">
      <alignment horizontal="center" vertical="center" wrapText="1"/>
    </xf>
    <xf numFmtId="0" fontId="0" fillId="16" borderId="27" xfId="0" applyFill="1" applyBorder="1" applyAlignment="1">
      <alignment horizontal="left" vertical="center" wrapText="1"/>
    </xf>
    <xf numFmtId="0" fontId="0" fillId="16" borderId="29" xfId="0" applyFill="1" applyBorder="1" applyAlignment="1">
      <alignment horizontal="left" vertical="center" wrapText="1"/>
    </xf>
    <xf numFmtId="0" fontId="0" fillId="16" borderId="29" xfId="0" applyFill="1" applyBorder="1" applyAlignment="1">
      <alignment horizontal="center" vertical="center" wrapText="1"/>
    </xf>
    <xf numFmtId="3" fontId="0" fillId="16" borderId="29" xfId="0" applyNumberFormat="1" applyFill="1" applyBorder="1" applyAlignment="1">
      <alignment horizontal="left" vertical="center" wrapText="1"/>
    </xf>
    <xf numFmtId="0" fontId="0" fillId="16" borderId="26" xfId="0" applyFill="1" applyBorder="1" applyAlignment="1">
      <alignment horizontal="left" vertical="center" wrapText="1"/>
    </xf>
    <xf numFmtId="0" fontId="0" fillId="16" borderId="27" xfId="0" applyFill="1" applyBorder="1" applyAlignment="1">
      <alignment horizontal="center" vertical="center" wrapText="1"/>
    </xf>
    <xf numFmtId="0" fontId="0" fillId="2" borderId="0" xfId="0" applyFill="1" applyAlignment="1">
      <alignment horizontal="center" vertical="center" wrapText="1"/>
    </xf>
    <xf numFmtId="3" fontId="0" fillId="0" borderId="29" xfId="0" applyNumberFormat="1" applyBorder="1" applyAlignment="1">
      <alignment horizontal="center" vertical="center" wrapText="1"/>
    </xf>
    <xf numFmtId="9" fontId="0" fillId="12" borderId="9" xfId="0" applyNumberFormat="1" applyFill="1" applyBorder="1" applyAlignment="1">
      <alignment horizontal="center" vertical="center" wrapText="1"/>
    </xf>
    <xf numFmtId="9" fontId="0" fillId="12" borderId="29" xfId="0" applyNumberFormat="1" applyFill="1" applyBorder="1" applyAlignment="1">
      <alignment horizontal="center" vertical="center" wrapText="1"/>
    </xf>
    <xf numFmtId="0" fontId="0" fillId="0" borderId="29" xfId="0" applyBorder="1"/>
    <xf numFmtId="0" fontId="0" fillId="0" borderId="27" xfId="0" applyBorder="1" applyAlignment="1">
      <alignment horizontal="center" vertical="center" wrapText="1"/>
    </xf>
    <xf numFmtId="0" fontId="27" fillId="23" borderId="43" xfId="0" applyFont="1" applyFill="1" applyBorder="1" applyAlignment="1">
      <alignment horizontal="center" vertical="center"/>
    </xf>
    <xf numFmtId="0" fontId="27"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horizontal="center"/>
    </xf>
    <xf numFmtId="0" fontId="27" fillId="17" borderId="43" xfId="0" applyFont="1" applyFill="1" applyBorder="1" applyAlignment="1">
      <alignment horizontal="center" vertical="center"/>
    </xf>
    <xf numFmtId="0" fontId="27" fillId="24" borderId="43" xfId="0" applyFont="1" applyFill="1" applyBorder="1" applyAlignment="1">
      <alignment horizontal="center" vertical="center"/>
    </xf>
    <xf numFmtId="0" fontId="27" fillId="19" borderId="43" xfId="0" applyFont="1" applyFill="1" applyBorder="1" applyAlignment="1">
      <alignment horizontal="center" vertical="center"/>
    </xf>
    <xf numFmtId="0" fontId="0" fillId="0" borderId="29" xfId="0" applyBorder="1" applyAlignment="1">
      <alignment horizontal="center"/>
    </xf>
    <xf numFmtId="0" fontId="1" fillId="21" borderId="10" xfId="0" applyFont="1" applyFill="1" applyBorder="1" applyAlignment="1">
      <alignment horizontal="center" vertical="center" wrapText="1"/>
    </xf>
    <xf numFmtId="165" fontId="24" fillId="2" borderId="29" xfId="4" applyNumberFormat="1" applyFont="1" applyFill="1" applyBorder="1"/>
    <xf numFmtId="165" fontId="27" fillId="2" borderId="29" xfId="4" applyNumberFormat="1" applyFont="1" applyFill="1" applyBorder="1"/>
    <xf numFmtId="0" fontId="27" fillId="25" borderId="29" xfId="0" applyFont="1" applyFill="1" applyBorder="1" applyAlignment="1">
      <alignment horizontal="left" vertical="center" wrapText="1"/>
    </xf>
    <xf numFmtId="0" fontId="24" fillId="0" borderId="0" xfId="0" applyFont="1" applyAlignment="1">
      <alignment horizontal="center" vertical="center"/>
    </xf>
    <xf numFmtId="0" fontId="24" fillId="2" borderId="0" xfId="0" applyFont="1" applyFill="1" applyAlignment="1">
      <alignment horizontal="center" vertical="center"/>
    </xf>
    <xf numFmtId="0" fontId="27" fillId="2" borderId="0" xfId="0" applyFont="1" applyFill="1" applyAlignment="1">
      <alignment horizontal="center" vertical="center" wrapText="1"/>
    </xf>
    <xf numFmtId="165" fontId="24" fillId="2" borderId="0" xfId="4" applyNumberFormat="1" applyFont="1" applyFill="1" applyBorder="1"/>
    <xf numFmtId="165" fontId="24" fillId="2" borderId="0" xfId="4" applyNumberFormat="1" applyFont="1" applyFill="1" applyBorder="1" applyAlignment="1">
      <alignment wrapText="1"/>
    </xf>
    <xf numFmtId="0" fontId="28" fillId="2" borderId="0" xfId="0" applyFont="1" applyFill="1" applyAlignment="1">
      <alignment vertical="center"/>
    </xf>
    <xf numFmtId="9" fontId="1" fillId="12" borderId="29" xfId="0" applyNumberFormat="1" applyFont="1" applyFill="1" applyBorder="1"/>
    <xf numFmtId="165" fontId="27" fillId="12" borderId="29" xfId="4" applyNumberFormat="1" applyFont="1" applyFill="1" applyBorder="1" applyAlignment="1">
      <alignment wrapText="1"/>
    </xf>
    <xf numFmtId="0" fontId="24" fillId="21" borderId="33" xfId="0" applyFont="1" applyFill="1" applyBorder="1" applyAlignment="1">
      <alignment horizontal="right"/>
    </xf>
    <xf numFmtId="0" fontId="24" fillId="21" borderId="33" xfId="0" applyFont="1" applyFill="1" applyBorder="1" applyAlignment="1">
      <alignment horizontal="center" vertical="center"/>
    </xf>
    <xf numFmtId="0" fontId="27" fillId="12" borderId="33" xfId="0" applyFont="1" applyFill="1" applyBorder="1" applyAlignment="1">
      <alignment horizontal="center" vertical="center"/>
    </xf>
    <xf numFmtId="0" fontId="1" fillId="0" borderId="11" xfId="0" applyFont="1" applyBorder="1" applyAlignment="1">
      <alignment horizontal="center" vertical="center" wrapText="1"/>
    </xf>
    <xf numFmtId="0" fontId="0" fillId="17" borderId="0" xfId="0" applyFill="1"/>
    <xf numFmtId="0" fontId="0" fillId="22" borderId="17" xfId="0" applyFill="1" applyBorder="1" applyAlignment="1">
      <alignment horizontal="center"/>
    </xf>
    <xf numFmtId="0" fontId="0" fillId="22" borderId="17" xfId="0" applyFill="1" applyBorder="1"/>
    <xf numFmtId="0" fontId="1" fillId="22" borderId="17" xfId="0" applyFont="1" applyFill="1" applyBorder="1" applyAlignment="1">
      <alignment horizontal="center" vertical="center"/>
    </xf>
    <xf numFmtId="0" fontId="1" fillId="22" borderId="20" xfId="0" applyFont="1" applyFill="1" applyBorder="1" applyAlignment="1">
      <alignment horizontal="center" vertical="center"/>
    </xf>
    <xf numFmtId="0" fontId="0" fillId="0" borderId="45" xfId="0" applyBorder="1" applyAlignment="1">
      <alignment horizontal="center" vertical="center" wrapText="1"/>
    </xf>
    <xf numFmtId="0" fontId="1" fillId="11" borderId="27" xfId="0" applyFont="1" applyFill="1" applyBorder="1" applyAlignment="1">
      <alignment horizontal="center" vertical="center" wrapText="1"/>
    </xf>
    <xf numFmtId="0" fontId="0" fillId="11" borderId="32" xfId="0" applyFill="1" applyBorder="1" applyAlignment="1">
      <alignment horizontal="center" vertical="center"/>
    </xf>
    <xf numFmtId="0" fontId="0" fillId="11" borderId="29" xfId="0" applyFill="1" applyBorder="1" applyAlignment="1">
      <alignment vertical="center" wrapText="1"/>
    </xf>
    <xf numFmtId="0" fontId="0" fillId="13" borderId="13" xfId="0" applyFill="1" applyBorder="1" applyAlignment="1">
      <alignment vertical="center" wrapText="1"/>
    </xf>
    <xf numFmtId="0" fontId="0" fillId="16" borderId="29" xfId="0" applyFill="1" applyBorder="1" applyAlignment="1">
      <alignment vertical="center" wrapText="1"/>
    </xf>
    <xf numFmtId="0" fontId="0" fillId="13" borderId="29" xfId="0" applyFill="1" applyBorder="1" applyAlignment="1">
      <alignment vertical="center" wrapText="1"/>
    </xf>
    <xf numFmtId="0" fontId="0" fillId="13" borderId="40" xfId="0" applyFill="1" applyBorder="1" applyAlignment="1">
      <alignment vertical="center" wrapText="1"/>
    </xf>
    <xf numFmtId="0" fontId="0" fillId="12" borderId="29" xfId="0" applyFill="1" applyBorder="1"/>
    <xf numFmtId="0" fontId="0" fillId="2" borderId="29" xfId="0" applyFill="1" applyBorder="1" applyAlignment="1">
      <alignment horizontal="left" vertical="center" wrapText="1"/>
    </xf>
    <xf numFmtId="0" fontId="0" fillId="0" borderId="12" xfId="0" applyBorder="1" applyAlignment="1">
      <alignment horizontal="left" vertical="center" wrapText="1"/>
    </xf>
    <xf numFmtId="0" fontId="0" fillId="3" borderId="12" xfId="0" applyFill="1" applyBorder="1" applyAlignment="1">
      <alignment horizontal="left" vertical="center" wrapText="1"/>
    </xf>
    <xf numFmtId="3" fontId="0" fillId="2" borderId="29" xfId="0" applyNumberFormat="1" applyFill="1" applyBorder="1" applyAlignment="1">
      <alignment horizontal="center" vertical="center" wrapText="1"/>
    </xf>
    <xf numFmtId="164" fontId="0" fillId="2" borderId="29" xfId="0" applyNumberFormat="1" applyFill="1" applyBorder="1" applyAlignment="1">
      <alignment horizontal="center" vertical="center" wrapText="1"/>
    </xf>
    <xf numFmtId="9" fontId="0" fillId="2" borderId="29" xfId="0" applyNumberFormat="1" applyFill="1" applyBorder="1" applyAlignment="1">
      <alignment horizontal="center" vertical="center" wrapText="1"/>
    </xf>
    <xf numFmtId="9" fontId="0" fillId="2" borderId="29" xfId="3" applyFont="1" applyFill="1" applyBorder="1" applyAlignment="1">
      <alignment horizontal="center" vertical="center" wrapText="1"/>
    </xf>
    <xf numFmtId="0" fontId="0" fillId="0" borderId="29" xfId="0" quotePrefix="1" applyBorder="1" applyAlignment="1">
      <alignment horizontal="center" vertical="center" wrapText="1"/>
    </xf>
    <xf numFmtId="164" fontId="0" fillId="2" borderId="29" xfId="0" quotePrefix="1" applyNumberFormat="1" applyFill="1" applyBorder="1" applyAlignment="1">
      <alignment horizontal="center" vertical="center" wrapText="1"/>
    </xf>
    <xf numFmtId="3" fontId="0" fillId="0" borderId="29" xfId="0" quotePrefix="1" applyNumberFormat="1" applyBorder="1" applyAlignment="1">
      <alignment horizontal="center" vertical="center" wrapText="1"/>
    </xf>
    <xf numFmtId="0" fontId="0" fillId="0" borderId="0" xfId="0" quotePrefix="1"/>
    <xf numFmtId="0" fontId="0" fillId="0" borderId="29" xfId="0" applyBorder="1" applyAlignment="1">
      <alignment vertical="center" wrapText="1"/>
    </xf>
    <xf numFmtId="0" fontId="0" fillId="2" borderId="29" xfId="0" applyFill="1" applyBorder="1" applyAlignment="1">
      <alignment vertical="center" wrapText="1"/>
    </xf>
    <xf numFmtId="0" fontId="4" fillId="9" borderId="0" xfId="1" applyFont="1" applyFill="1" applyAlignment="1">
      <alignment horizontal="center" vertical="center"/>
    </xf>
    <xf numFmtId="0" fontId="1" fillId="6" borderId="0" xfId="0" applyFont="1" applyFill="1" applyAlignment="1">
      <alignment horizontal="center" vertical="center" wrapText="1"/>
    </xf>
    <xf numFmtId="0" fontId="1" fillId="22" borderId="0" xfId="0" applyFont="1" applyFill="1" applyAlignment="1">
      <alignment horizontal="center" vertical="center" wrapText="1"/>
    </xf>
    <xf numFmtId="0" fontId="1" fillId="18" borderId="0" xfId="0" applyFont="1" applyFill="1" applyAlignment="1">
      <alignment horizontal="center" vertical="center" wrapText="1"/>
    </xf>
    <xf numFmtId="0" fontId="1" fillId="4" borderId="0" xfId="0" applyFont="1" applyFill="1" applyAlignment="1">
      <alignment horizontal="center" vertical="center" wrapText="1"/>
    </xf>
    <xf numFmtId="0" fontId="1" fillId="17" borderId="31" xfId="0" applyFont="1" applyFill="1" applyBorder="1" applyAlignment="1">
      <alignment horizontal="center" vertical="center" wrapText="1"/>
    </xf>
    <xf numFmtId="0" fontId="1" fillId="19" borderId="38" xfId="0" applyFont="1" applyFill="1" applyBorder="1" applyAlignment="1">
      <alignment horizontal="center" vertical="center" wrapText="1"/>
    </xf>
    <xf numFmtId="0" fontId="0" fillId="0" borderId="29" xfId="0" applyBorder="1" applyAlignment="1">
      <alignment horizontal="center" vertical="center" wrapText="1"/>
    </xf>
    <xf numFmtId="0" fontId="0" fillId="12" borderId="29" xfId="0" applyFill="1" applyBorder="1" applyAlignment="1">
      <alignment horizontal="center" vertical="center" wrapText="1"/>
    </xf>
    <xf numFmtId="9" fontId="0" fillId="0" borderId="29" xfId="0" applyNumberFormat="1" applyBorder="1" applyAlignment="1">
      <alignment horizontal="center" wrapText="1"/>
    </xf>
    <xf numFmtId="0" fontId="0" fillId="2" borderId="29" xfId="0" applyFill="1" applyBorder="1" applyAlignment="1">
      <alignment horizontal="center" vertical="center" wrapText="1"/>
    </xf>
    <xf numFmtId="0" fontId="0" fillId="3" borderId="29" xfId="0" applyFill="1" applyBorder="1" applyAlignment="1">
      <alignment horizontal="center" vertical="center" wrapText="1"/>
    </xf>
    <xf numFmtId="0" fontId="0" fillId="0" borderId="29" xfId="0" quotePrefix="1" applyBorder="1" applyAlignment="1">
      <alignment horizontal="center" vertical="center" wrapText="1"/>
    </xf>
    <xf numFmtId="0" fontId="22" fillId="17" borderId="0" xfId="0" applyFont="1" applyFill="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1" fillId="5" borderId="0" xfId="0" applyFont="1" applyFill="1" applyAlignment="1">
      <alignment horizontal="center" vertical="center" wrapText="1"/>
    </xf>
    <xf numFmtId="3" fontId="0" fillId="0" borderId="29" xfId="0" applyNumberFormat="1" applyBorder="1" applyAlignment="1">
      <alignment horizontal="center" vertical="center" wrapText="1"/>
    </xf>
    <xf numFmtId="9" fontId="0" fillId="0" borderId="29" xfId="0" applyNumberFormat="1" applyBorder="1" applyAlignment="1">
      <alignment horizontal="center" vertical="center" wrapText="1"/>
    </xf>
    <xf numFmtId="0" fontId="14" fillId="7" borderId="9" xfId="0" applyFont="1" applyFill="1" applyBorder="1" applyAlignment="1">
      <alignment horizontal="center" vertical="center"/>
    </xf>
    <xf numFmtId="9" fontId="0" fillId="12" borderId="10" xfId="0" applyNumberFormat="1" applyFill="1" applyBorder="1" applyAlignment="1">
      <alignment horizontal="center" vertical="center" wrapText="1"/>
    </xf>
    <xf numFmtId="9" fontId="0" fillId="12" borderId="12" xfId="0" applyNumberFormat="1" applyFill="1" applyBorder="1" applyAlignment="1">
      <alignment horizontal="center" vertical="center" wrapText="1"/>
    </xf>
    <xf numFmtId="0" fontId="1" fillId="22" borderId="13" xfId="0" applyFont="1" applyFill="1" applyBorder="1" applyAlignment="1">
      <alignment horizontal="center" vertical="center" wrapText="1"/>
    </xf>
    <xf numFmtId="0" fontId="1" fillId="19" borderId="0" xfId="0" applyFont="1" applyFill="1" applyAlignment="1">
      <alignment horizontal="center" vertical="center" wrapText="1"/>
    </xf>
    <xf numFmtId="0" fontId="1" fillId="24" borderId="0" xfId="0" applyFont="1" applyFill="1" applyAlignment="1">
      <alignment horizontal="center" vertical="center" wrapText="1"/>
    </xf>
    <xf numFmtId="0" fontId="1" fillId="23" borderId="13" xfId="0" applyFont="1" applyFill="1" applyBorder="1" applyAlignment="1">
      <alignment horizontal="center" vertical="center" wrapText="1"/>
    </xf>
    <xf numFmtId="0" fontId="1" fillId="23" borderId="0" xfId="0" applyFont="1" applyFill="1" applyAlignment="1">
      <alignment horizontal="center" vertical="center" wrapText="1"/>
    </xf>
    <xf numFmtId="0" fontId="29" fillId="22" borderId="15" xfId="0" applyFont="1" applyFill="1" applyBorder="1" applyAlignment="1">
      <alignment horizontal="center" vertical="center"/>
    </xf>
    <xf numFmtId="0" fontId="1" fillId="22" borderId="15" xfId="0" applyFont="1" applyFill="1" applyBorder="1" applyAlignment="1">
      <alignment horizontal="center" vertical="center"/>
    </xf>
    <xf numFmtId="0" fontId="28" fillId="22" borderId="0" xfId="0" applyFont="1" applyFill="1" applyAlignment="1">
      <alignment horizontal="center" vertical="center"/>
    </xf>
    <xf numFmtId="0" fontId="14" fillId="7" borderId="44" xfId="0" applyFont="1" applyFill="1" applyBorder="1" applyAlignment="1">
      <alignment horizontal="center" vertical="center"/>
    </xf>
    <xf numFmtId="0" fontId="14" fillId="7" borderId="0" xfId="0" applyFont="1" applyFill="1" applyAlignment="1">
      <alignment horizontal="center" vertical="center"/>
    </xf>
    <xf numFmtId="165" fontId="0" fillId="0" borderId="29" xfId="4" applyNumberFormat="1" applyFont="1" applyBorder="1" applyAlignment="1">
      <alignment horizontal="center" vertical="center" wrapText="1"/>
    </xf>
    <xf numFmtId="165" fontId="0" fillId="12" borderId="29" xfId="4" applyNumberFormat="1" applyFont="1" applyFill="1" applyBorder="1" applyAlignment="1">
      <alignment horizontal="center" vertical="center" wrapText="1"/>
    </xf>
    <xf numFmtId="165" fontId="0" fillId="2" borderId="29" xfId="4" applyNumberFormat="1" applyFont="1" applyFill="1" applyBorder="1" applyAlignment="1">
      <alignment horizontal="center" vertical="center" wrapText="1"/>
    </xf>
    <xf numFmtId="0" fontId="0" fillId="16" borderId="29" xfId="0" applyFill="1" applyBorder="1" applyAlignment="1">
      <alignment horizontal="center" vertical="center" wrapText="1"/>
    </xf>
    <xf numFmtId="0" fontId="0" fillId="16" borderId="17" xfId="0" applyFill="1" applyBorder="1" applyAlignment="1">
      <alignment horizontal="center" vertical="center" wrapText="1"/>
    </xf>
    <xf numFmtId="0" fontId="0" fillId="16" borderId="34" xfId="0" applyFill="1" applyBorder="1" applyAlignment="1">
      <alignment horizontal="center" vertical="center" wrapText="1"/>
    </xf>
    <xf numFmtId="0" fontId="0" fillId="16" borderId="33" xfId="0" applyFill="1" applyBorder="1" applyAlignment="1">
      <alignment horizontal="center" vertical="center" wrapText="1"/>
    </xf>
    <xf numFmtId="0" fontId="0" fillId="20" borderId="10" xfId="0" applyFill="1" applyBorder="1" applyAlignment="1">
      <alignment horizontal="center" vertical="center" wrapText="1"/>
    </xf>
    <xf numFmtId="0" fontId="0" fillId="20" borderId="12" xfId="0" applyFill="1" applyBorder="1" applyAlignment="1">
      <alignment horizontal="center" vertical="center" wrapText="1"/>
    </xf>
    <xf numFmtId="0" fontId="0" fillId="20" borderId="11" xfId="0" applyFill="1" applyBorder="1" applyAlignment="1">
      <alignment horizontal="center" vertical="center" wrapText="1"/>
    </xf>
    <xf numFmtId="0" fontId="0" fillId="21" borderId="29" xfId="0" applyFill="1" applyBorder="1" applyAlignment="1">
      <alignment horizontal="center" vertical="center" wrapText="1"/>
    </xf>
    <xf numFmtId="0" fontId="0" fillId="21" borderId="17" xfId="0" applyFill="1" applyBorder="1" applyAlignment="1">
      <alignment horizontal="center" vertical="center" wrapText="1"/>
    </xf>
    <xf numFmtId="0" fontId="0" fillId="21" borderId="33" xfId="0" applyFill="1" applyBorder="1" applyAlignment="1">
      <alignment horizontal="center" vertical="center" wrapText="1"/>
    </xf>
    <xf numFmtId="0" fontId="0" fillId="21" borderId="34" xfId="0" applyFill="1" applyBorder="1" applyAlignment="1">
      <alignment horizontal="center" vertical="center" wrapText="1"/>
    </xf>
    <xf numFmtId="0" fontId="0" fillId="13" borderId="29" xfId="0" applyFill="1" applyBorder="1" applyAlignment="1">
      <alignment horizontal="center" vertical="center" wrapText="1"/>
    </xf>
    <xf numFmtId="0" fontId="0" fillId="20" borderId="36" xfId="0" applyFill="1" applyBorder="1" applyAlignment="1">
      <alignment horizontal="center" vertical="center" wrapText="1"/>
    </xf>
    <xf numFmtId="0" fontId="0" fillId="20" borderId="0" xfId="0" applyFill="1" applyAlignment="1">
      <alignment horizontal="center" vertical="center" wrapText="1"/>
    </xf>
    <xf numFmtId="0" fontId="0" fillId="20" borderId="41" xfId="0" applyFill="1" applyBorder="1" applyAlignment="1">
      <alignment horizontal="center" vertical="center" wrapText="1"/>
    </xf>
    <xf numFmtId="0" fontId="0" fillId="20" borderId="17" xfId="0" applyFill="1" applyBorder="1" applyAlignment="1">
      <alignment horizontal="center" vertical="center" wrapText="1"/>
    </xf>
    <xf numFmtId="0" fontId="0" fillId="20" borderId="34" xfId="0" applyFill="1" applyBorder="1" applyAlignment="1">
      <alignment horizontal="center" vertical="center" wrapText="1"/>
    </xf>
    <xf numFmtId="0" fontId="0" fillId="20" borderId="33"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11" xfId="0" applyFill="1" applyBorder="1" applyAlignment="1">
      <alignment horizontal="center" vertical="center" wrapText="1"/>
    </xf>
    <xf numFmtId="0" fontId="0" fillId="11" borderId="12" xfId="0" applyFill="1" applyBorder="1" applyAlignment="1">
      <alignment horizontal="center" vertical="center" wrapText="1"/>
    </xf>
    <xf numFmtId="9" fontId="0" fillId="13" borderId="10" xfId="0" applyNumberFormat="1" applyFill="1" applyBorder="1" applyAlignment="1">
      <alignment horizontal="center" vertical="center" wrapText="1"/>
    </xf>
    <xf numFmtId="9" fontId="0" fillId="13" borderId="11" xfId="0" applyNumberFormat="1" applyFill="1" applyBorder="1" applyAlignment="1">
      <alignment horizontal="center" vertical="center" wrapText="1"/>
    </xf>
    <xf numFmtId="9" fontId="0" fillId="13" borderId="12" xfId="0" applyNumberFormat="1" applyFill="1" applyBorder="1" applyAlignment="1">
      <alignment horizontal="center" vertical="center" wrapText="1"/>
    </xf>
    <xf numFmtId="0" fontId="0" fillId="13" borderId="17" xfId="0" applyFill="1" applyBorder="1" applyAlignment="1">
      <alignment horizontal="center" vertical="center" wrapText="1"/>
    </xf>
    <xf numFmtId="0" fontId="0" fillId="13" borderId="33" xfId="0" applyFill="1" applyBorder="1" applyAlignment="1">
      <alignment horizontal="center" vertical="center" wrapText="1"/>
    </xf>
    <xf numFmtId="0" fontId="0" fillId="13" borderId="10" xfId="0" applyFill="1" applyBorder="1" applyAlignment="1">
      <alignment horizontal="center" vertical="center" wrapText="1"/>
    </xf>
    <xf numFmtId="0" fontId="0" fillId="13" borderId="11" xfId="0" applyFill="1" applyBorder="1" applyAlignment="1">
      <alignment horizontal="center" vertical="center" wrapText="1"/>
    </xf>
    <xf numFmtId="0" fontId="0" fillId="13" borderId="12" xfId="0" applyFill="1" applyBorder="1" applyAlignment="1">
      <alignment horizontal="center" vertical="center" wrapText="1"/>
    </xf>
    <xf numFmtId="9" fontId="0" fillId="12" borderId="17" xfId="0" applyNumberFormat="1" applyFill="1" applyBorder="1" applyAlignment="1">
      <alignment horizontal="center" vertical="center" wrapText="1"/>
    </xf>
    <xf numFmtId="9" fontId="0" fillId="12" borderId="34" xfId="0" applyNumberFormat="1" applyFill="1" applyBorder="1" applyAlignment="1">
      <alignment horizontal="center" vertical="center" wrapText="1"/>
    </xf>
    <xf numFmtId="9" fontId="0" fillId="12" borderId="33" xfId="0" applyNumberFormat="1" applyFill="1" applyBorder="1" applyAlignment="1">
      <alignment horizontal="center" vertical="center" wrapText="1"/>
    </xf>
    <xf numFmtId="0" fontId="1" fillId="21" borderId="29" xfId="0" applyFont="1" applyFill="1" applyBorder="1" applyAlignment="1">
      <alignment horizontal="center" vertical="center" wrapText="1"/>
    </xf>
    <xf numFmtId="0" fontId="0" fillId="12" borderId="17" xfId="0" applyFill="1" applyBorder="1" applyAlignment="1">
      <alignment horizontal="center" vertical="center" wrapText="1"/>
    </xf>
    <xf numFmtId="0" fontId="0" fillId="12" borderId="34" xfId="0" applyFill="1" applyBorder="1" applyAlignment="1">
      <alignment horizontal="center" vertical="center" wrapText="1"/>
    </xf>
    <xf numFmtId="0" fontId="0" fillId="12" borderId="33" xfId="0" applyFill="1" applyBorder="1" applyAlignment="1">
      <alignment horizontal="center" vertical="center" wrapText="1"/>
    </xf>
    <xf numFmtId="0" fontId="0" fillId="21" borderId="11" xfId="0" applyFill="1" applyBorder="1" applyAlignment="1">
      <alignment horizontal="center" vertical="center" wrapText="1"/>
    </xf>
    <xf numFmtId="0" fontId="0" fillId="21" borderId="12" xfId="0" applyFill="1" applyBorder="1" applyAlignment="1">
      <alignment horizontal="center" vertical="center" wrapText="1"/>
    </xf>
    <xf numFmtId="0" fontId="0" fillId="21" borderId="10" xfId="0" applyFill="1" applyBorder="1" applyAlignment="1">
      <alignment horizontal="center" vertical="center" wrapText="1"/>
    </xf>
    <xf numFmtId="0" fontId="0" fillId="21" borderId="10" xfId="0" applyFill="1" applyBorder="1" applyAlignment="1">
      <alignment horizontal="left" vertical="center" wrapText="1"/>
    </xf>
    <xf numFmtId="0" fontId="0" fillId="21" borderId="11" xfId="0" applyFill="1" applyBorder="1" applyAlignment="1">
      <alignment horizontal="left" vertical="center" wrapText="1"/>
    </xf>
    <xf numFmtId="0" fontId="0" fillId="21" borderId="12" xfId="0" applyFill="1" applyBorder="1" applyAlignment="1">
      <alignment horizontal="left" vertical="center" wrapText="1"/>
    </xf>
    <xf numFmtId="0" fontId="1" fillId="21" borderId="17" xfId="0" applyFont="1" applyFill="1" applyBorder="1" applyAlignment="1">
      <alignment horizontal="center" vertical="center" wrapText="1"/>
    </xf>
    <xf numFmtId="0" fontId="1" fillId="21" borderId="34" xfId="0" applyFont="1" applyFill="1" applyBorder="1" applyAlignment="1">
      <alignment horizontal="center" vertical="center" wrapText="1"/>
    </xf>
    <xf numFmtId="0" fontId="1" fillId="21" borderId="33" xfId="0" applyFont="1" applyFill="1" applyBorder="1" applyAlignment="1">
      <alignment horizontal="center" vertical="center" wrapText="1"/>
    </xf>
    <xf numFmtId="0" fontId="26" fillId="21" borderId="29" xfId="0" applyFont="1" applyFill="1" applyBorder="1" applyAlignment="1">
      <alignment horizontal="center" vertical="center" wrapText="1"/>
    </xf>
    <xf numFmtId="0" fontId="26" fillId="20" borderId="20" xfId="0" applyFont="1" applyFill="1" applyBorder="1" applyAlignment="1">
      <alignment horizontal="center" vertical="center" wrapText="1"/>
    </xf>
    <xf numFmtId="0" fontId="0" fillId="20" borderId="38" xfId="0" applyFill="1" applyBorder="1" applyAlignment="1">
      <alignment horizontal="center" vertical="center" wrapText="1"/>
    </xf>
    <xf numFmtId="0" fontId="0" fillId="20" borderId="39" xfId="0" applyFill="1" applyBorder="1" applyAlignment="1">
      <alignment horizontal="center" vertical="center" wrapText="1"/>
    </xf>
    <xf numFmtId="0" fontId="1" fillId="12" borderId="17" xfId="0" applyFont="1" applyFill="1" applyBorder="1" applyAlignment="1">
      <alignment horizontal="center" vertical="center" wrapText="1"/>
    </xf>
    <xf numFmtId="0" fontId="1" fillId="12" borderId="33" xfId="0" applyFont="1" applyFill="1" applyBorder="1" applyAlignment="1">
      <alignment horizontal="center" vertical="center" wrapText="1"/>
    </xf>
    <xf numFmtId="0" fontId="1" fillId="12" borderId="34" xfId="0" applyFont="1" applyFill="1" applyBorder="1" applyAlignment="1">
      <alignment horizontal="center" vertical="center" wrapText="1"/>
    </xf>
    <xf numFmtId="0" fontId="26" fillId="12" borderId="17" xfId="0" applyFont="1" applyFill="1" applyBorder="1" applyAlignment="1">
      <alignment horizontal="center" vertical="center"/>
    </xf>
    <xf numFmtId="0" fontId="26" fillId="12" borderId="34" xfId="0" applyFont="1" applyFill="1" applyBorder="1" applyAlignment="1">
      <alignment horizontal="center" vertical="center"/>
    </xf>
    <xf numFmtId="0" fontId="26" fillId="12" borderId="33" xfId="0" applyFont="1" applyFill="1" applyBorder="1" applyAlignment="1">
      <alignment horizontal="center" vertical="center"/>
    </xf>
    <xf numFmtId="0" fontId="0" fillId="11" borderId="9" xfId="0" applyFill="1" applyBorder="1" applyAlignment="1">
      <alignment horizontal="center" vertical="center" wrapText="1"/>
    </xf>
    <xf numFmtId="0" fontId="0" fillId="16" borderId="10" xfId="0" applyFill="1" applyBorder="1" applyAlignment="1">
      <alignment horizontal="center" vertical="center" wrapText="1"/>
    </xf>
    <xf numFmtId="0" fontId="0" fillId="16" borderId="11" xfId="0" applyFill="1" applyBorder="1" applyAlignment="1">
      <alignment horizontal="center" vertical="center" wrapText="1"/>
    </xf>
    <xf numFmtId="0" fontId="0" fillId="16" borderId="12" xfId="0" applyFill="1" applyBorder="1" applyAlignment="1">
      <alignment horizontal="center" vertical="center" wrapText="1"/>
    </xf>
    <xf numFmtId="0" fontId="0" fillId="16" borderId="9" xfId="0"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1" borderId="11" xfId="0" applyFont="1" applyFill="1" applyBorder="1" applyAlignment="1">
      <alignment horizontal="center" vertical="center" wrapText="1"/>
    </xf>
    <xf numFmtId="0" fontId="1" fillId="11" borderId="12" xfId="0" applyFont="1" applyFill="1" applyBorder="1" applyAlignment="1">
      <alignment horizontal="center" vertical="center" wrapText="1"/>
    </xf>
    <xf numFmtId="0" fontId="1" fillId="11" borderId="9" xfId="0" applyFont="1" applyFill="1" applyBorder="1" applyAlignment="1">
      <alignment horizontal="center" vertical="center"/>
    </xf>
    <xf numFmtId="0" fontId="1" fillId="13" borderId="10" xfId="0" applyFont="1" applyFill="1" applyBorder="1" applyAlignment="1">
      <alignment horizontal="center" vertical="center"/>
    </xf>
    <xf numFmtId="0" fontId="1" fillId="13" borderId="11" xfId="0" applyFont="1" applyFill="1" applyBorder="1" applyAlignment="1">
      <alignment horizontal="center" vertical="center"/>
    </xf>
    <xf numFmtId="0" fontId="1" fillId="13" borderId="12" xfId="0" applyFont="1" applyFill="1" applyBorder="1" applyAlignment="1">
      <alignment horizontal="center" vertical="center"/>
    </xf>
    <xf numFmtId="0" fontId="1" fillId="13" borderId="29" xfId="0" applyFont="1" applyFill="1" applyBorder="1" applyAlignment="1">
      <alignment horizontal="center" vertical="center" wrapText="1"/>
    </xf>
    <xf numFmtId="0" fontId="1" fillId="13" borderId="26" xfId="0" applyFont="1" applyFill="1" applyBorder="1" applyAlignment="1">
      <alignment horizontal="center" vertical="center"/>
    </xf>
    <xf numFmtId="0" fontId="1" fillId="13" borderId="44" xfId="0" applyFont="1" applyFill="1" applyBorder="1" applyAlignment="1">
      <alignment horizontal="center" vertical="center"/>
    </xf>
    <xf numFmtId="0" fontId="1" fillId="13" borderId="14" xfId="0" applyFont="1" applyFill="1" applyBorder="1" applyAlignment="1">
      <alignment horizontal="center" vertical="center"/>
    </xf>
    <xf numFmtId="0" fontId="1" fillId="12" borderId="29"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0" fillId="0" borderId="9" xfId="0" applyBorder="1" applyAlignment="1">
      <alignment horizontal="center" vertical="center" wrapText="1"/>
    </xf>
    <xf numFmtId="0" fontId="0" fillId="3" borderId="9" xfId="0" applyFill="1" applyBorder="1" applyAlignment="1">
      <alignment horizontal="center" vertical="center" wrapText="1"/>
    </xf>
    <xf numFmtId="0" fontId="0" fillId="13" borderId="9" xfId="0" applyFill="1" applyBorder="1" applyAlignment="1">
      <alignment horizontal="center" vertical="center" wrapText="1"/>
    </xf>
    <xf numFmtId="0" fontId="14" fillId="7" borderId="9" xfId="0" applyFont="1" applyFill="1" applyBorder="1" applyAlignment="1">
      <alignment horizontal="center" vertical="center" wrapText="1"/>
    </xf>
    <xf numFmtId="0" fontId="1" fillId="20" borderId="29" xfId="0" applyFont="1" applyFill="1" applyBorder="1" applyAlignment="1">
      <alignment horizontal="center" vertical="center" wrapText="1"/>
    </xf>
    <xf numFmtId="0" fontId="1" fillId="20" borderId="10" xfId="0" applyFont="1" applyFill="1" applyBorder="1" applyAlignment="1">
      <alignment horizontal="center" vertical="center" wrapText="1"/>
    </xf>
    <xf numFmtId="0" fontId="1" fillId="20" borderId="11" xfId="0" applyFont="1" applyFill="1" applyBorder="1" applyAlignment="1">
      <alignment horizontal="center" vertical="center" wrapText="1"/>
    </xf>
    <xf numFmtId="0" fontId="1" fillId="11" borderId="26" xfId="0" applyFont="1" applyFill="1" applyBorder="1" applyAlignment="1">
      <alignment horizontal="center" vertical="center" wrapText="1"/>
    </xf>
    <xf numFmtId="0" fontId="1" fillId="11" borderId="44"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 fillId="13" borderId="12" xfId="0" applyFont="1" applyFill="1" applyBorder="1" applyAlignment="1">
      <alignment horizontal="center" vertical="center" wrapText="1"/>
    </xf>
    <xf numFmtId="0" fontId="1" fillId="13" borderId="11" xfId="0" applyFont="1" applyFill="1" applyBorder="1" applyAlignment="1">
      <alignment horizontal="center" vertical="center" wrapText="1"/>
    </xf>
    <xf numFmtId="0" fontId="0" fillId="13" borderId="9" xfId="0" applyFill="1" applyBorder="1" applyAlignment="1">
      <alignment horizontal="center" vertical="center"/>
    </xf>
    <xf numFmtId="0" fontId="1" fillId="3" borderId="9" xfId="0" applyFont="1" applyFill="1" applyBorder="1" applyAlignment="1">
      <alignment horizontal="center" vertical="center" wrapText="1"/>
    </xf>
    <xf numFmtId="0" fontId="26" fillId="20" borderId="10" xfId="0" applyFont="1" applyFill="1" applyBorder="1" applyAlignment="1">
      <alignment horizontal="center" vertical="center" wrapText="1"/>
    </xf>
    <xf numFmtId="0" fontId="0" fillId="20" borderId="37" xfId="0" applyFill="1" applyBorder="1" applyAlignment="1">
      <alignment horizontal="center" vertical="center" wrapText="1"/>
    </xf>
    <xf numFmtId="0" fontId="26" fillId="11" borderId="29" xfId="0" applyFont="1" applyFill="1" applyBorder="1" applyAlignment="1">
      <alignment horizontal="center" vertical="center" wrapText="1"/>
    </xf>
    <xf numFmtId="0" fontId="26" fillId="13" borderId="10" xfId="0" applyFont="1" applyFill="1" applyBorder="1" applyAlignment="1">
      <alignment horizontal="center" vertical="center" wrapText="1"/>
    </xf>
    <xf numFmtId="0" fontId="26" fillId="13" borderId="12" xfId="0" applyFont="1" applyFill="1" applyBorder="1" applyAlignment="1">
      <alignment horizontal="center" vertical="center" wrapText="1"/>
    </xf>
    <xf numFmtId="0" fontId="0" fillId="13" borderId="42" xfId="0" applyFill="1" applyBorder="1" applyAlignment="1">
      <alignment horizontal="center" vertical="center" wrapText="1"/>
    </xf>
    <xf numFmtId="0" fontId="0" fillId="13" borderId="13" xfId="0" applyFill="1" applyBorder="1" applyAlignment="1">
      <alignment horizontal="center" vertical="center" wrapText="1"/>
    </xf>
    <xf numFmtId="0" fontId="26" fillId="12" borderId="29" xfId="0" applyFont="1" applyFill="1" applyBorder="1" applyAlignment="1">
      <alignment horizontal="center" vertical="center" wrapText="1"/>
    </xf>
    <xf numFmtId="0" fontId="26" fillId="12" borderId="29" xfId="0" applyFont="1" applyFill="1" applyBorder="1" applyAlignment="1">
      <alignment horizontal="center" vertical="center"/>
    </xf>
    <xf numFmtId="0" fontId="1" fillId="3" borderId="9" xfId="0" applyFont="1" applyFill="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cellXfs>
  <cellStyles count="5">
    <cellStyle name="Milliers" xfId="4" builtinId="3"/>
    <cellStyle name="Normal" xfId="0" builtinId="0"/>
    <cellStyle name="Normal 2" xfId="2" xr:uid="{62284A41-9588-4F3B-BDAF-67C50F003801}"/>
    <cellStyle name="Normal 6" xfId="1" xr:uid="{8B143557-5C44-4836-94D4-BBE1093A0B16}"/>
    <cellStyle name="Pourcentage" xfId="3" builtinId="5"/>
  </cellStyles>
  <dxfs count="0"/>
  <tableStyles count="0" defaultTableStyle="TableStyleMedium2" defaultPivotStyle="PivotStyleLight16"/>
  <colors>
    <mruColors>
      <color rgb="FFFFF4D9"/>
      <color rgb="FFE4BF56"/>
      <color rgb="FFF5D9C1"/>
      <color rgb="FFECF7E5"/>
      <color rgb="FFF9DCDB"/>
      <color rgb="FFF0F8FA"/>
      <color rgb="FF0099CC"/>
      <color rgb="FFE39857"/>
      <color rgb="FFF6DAE2"/>
      <color rgb="FFDDE1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Avancement</a:t>
            </a:r>
            <a:r>
              <a:rPr lang="fr-FR" baseline="0"/>
              <a:t> des actions - PCAET Usses et Rhône</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8266390431179536E-2"/>
          <c:y val="0.16353247435694199"/>
          <c:w val="0.93654862889515955"/>
          <c:h val="0.61242763578931303"/>
        </c:manualLayout>
      </c:layout>
      <c:barChart>
        <c:barDir val="col"/>
        <c:grouping val="percentStacked"/>
        <c:varyColors val="0"/>
        <c:ser>
          <c:idx val="0"/>
          <c:order val="0"/>
          <c:tx>
            <c:strRef>
              <c:f>Synthèse!$D$5</c:f>
              <c:strCache>
                <c:ptCount val="1"/>
                <c:pt idx="0">
                  <c:v>Action non-démarrée</c:v>
                </c:pt>
              </c:strCache>
            </c:strRef>
          </c:tx>
          <c:spPr>
            <a:solidFill>
              <a:schemeClr val="bg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Synthèse!$E$4:$L$4</c:f>
              <c:numCache>
                <c:formatCode>General</c:formatCode>
                <c:ptCount val="8"/>
                <c:pt idx="0">
                  <c:v>2025</c:v>
                </c:pt>
                <c:pt idx="1">
                  <c:v>2026</c:v>
                </c:pt>
                <c:pt idx="2">
                  <c:v>2027</c:v>
                </c:pt>
                <c:pt idx="3">
                  <c:v>2028</c:v>
                </c:pt>
                <c:pt idx="4">
                  <c:v>2029</c:v>
                </c:pt>
                <c:pt idx="5">
                  <c:v>2030</c:v>
                </c:pt>
                <c:pt idx="6">
                  <c:v>2031</c:v>
                </c:pt>
                <c:pt idx="7">
                  <c:v>2032</c:v>
                </c:pt>
              </c:numCache>
            </c:numRef>
          </c:cat>
          <c:val>
            <c:numRef>
              <c:f>Synthèse!$E$5:$L$5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BBC-4333-8AAF-7B196C3AA6E2}"/>
            </c:ext>
          </c:extLst>
        </c:ser>
        <c:ser>
          <c:idx val="1"/>
          <c:order val="1"/>
          <c:tx>
            <c:strRef>
              <c:f>Synthèse!$D$6</c:f>
              <c:strCache>
                <c:ptCount val="1"/>
                <c:pt idx="0">
                  <c:v>Démarrage de l'action</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Synthèse!$E$4:$L$4</c:f>
              <c:numCache>
                <c:formatCode>General</c:formatCode>
                <c:ptCount val="8"/>
                <c:pt idx="0">
                  <c:v>2025</c:v>
                </c:pt>
                <c:pt idx="1">
                  <c:v>2026</c:v>
                </c:pt>
                <c:pt idx="2">
                  <c:v>2027</c:v>
                </c:pt>
                <c:pt idx="3">
                  <c:v>2028</c:v>
                </c:pt>
                <c:pt idx="4">
                  <c:v>2029</c:v>
                </c:pt>
                <c:pt idx="5">
                  <c:v>2030</c:v>
                </c:pt>
                <c:pt idx="6">
                  <c:v>2031</c:v>
                </c:pt>
                <c:pt idx="7">
                  <c:v>2032</c:v>
                </c:pt>
              </c:numCache>
            </c:numRef>
          </c:cat>
          <c:val>
            <c:numRef>
              <c:f>Synthèse!$E$6:$L$6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BBC-4333-8AAF-7B196C3AA6E2}"/>
            </c:ext>
          </c:extLst>
        </c:ser>
        <c:ser>
          <c:idx val="2"/>
          <c:order val="2"/>
          <c:tx>
            <c:strRef>
              <c:f>Synthèse!$D$7</c:f>
              <c:strCache>
                <c:ptCount val="1"/>
                <c:pt idx="0">
                  <c:v>Action en cours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Synthèse!$E$4:$L$4</c:f>
              <c:numCache>
                <c:formatCode>General</c:formatCode>
                <c:ptCount val="8"/>
                <c:pt idx="0">
                  <c:v>2025</c:v>
                </c:pt>
                <c:pt idx="1">
                  <c:v>2026</c:v>
                </c:pt>
                <c:pt idx="2">
                  <c:v>2027</c:v>
                </c:pt>
                <c:pt idx="3">
                  <c:v>2028</c:v>
                </c:pt>
                <c:pt idx="4">
                  <c:v>2029</c:v>
                </c:pt>
                <c:pt idx="5">
                  <c:v>2030</c:v>
                </c:pt>
                <c:pt idx="6">
                  <c:v>2031</c:v>
                </c:pt>
                <c:pt idx="7">
                  <c:v>2032</c:v>
                </c:pt>
              </c:numCache>
            </c:numRef>
          </c:cat>
          <c:val>
            <c:numRef>
              <c:f>Synthèse!$E$7:$L$7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9BBC-4333-8AAF-7B196C3AA6E2}"/>
            </c:ext>
          </c:extLst>
        </c:ser>
        <c:ser>
          <c:idx val="3"/>
          <c:order val="3"/>
          <c:tx>
            <c:strRef>
              <c:f>Synthèse!$D$8</c:f>
              <c:strCache>
                <c:ptCount val="1"/>
                <c:pt idx="0">
                  <c:v>Finalisation de l'action</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Synthèse!$E$4:$L$4</c:f>
              <c:numCache>
                <c:formatCode>General</c:formatCode>
                <c:ptCount val="8"/>
                <c:pt idx="0">
                  <c:v>2025</c:v>
                </c:pt>
                <c:pt idx="1">
                  <c:v>2026</c:v>
                </c:pt>
                <c:pt idx="2">
                  <c:v>2027</c:v>
                </c:pt>
                <c:pt idx="3">
                  <c:v>2028</c:v>
                </c:pt>
                <c:pt idx="4">
                  <c:v>2029</c:v>
                </c:pt>
                <c:pt idx="5">
                  <c:v>2030</c:v>
                </c:pt>
                <c:pt idx="6">
                  <c:v>2031</c:v>
                </c:pt>
                <c:pt idx="7">
                  <c:v>2032</c:v>
                </c:pt>
              </c:numCache>
            </c:numRef>
          </c:cat>
          <c:val>
            <c:numRef>
              <c:f>Synthèse!$E$8:$L$8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9BBC-4333-8AAF-7B196C3AA6E2}"/>
            </c:ext>
          </c:extLst>
        </c:ser>
        <c:ser>
          <c:idx val="4"/>
          <c:order val="4"/>
          <c:tx>
            <c:strRef>
              <c:f>Synthèse!$D$9</c:f>
              <c:strCache>
                <c:ptCount val="1"/>
                <c:pt idx="0">
                  <c:v>Action terminée</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Synthèse!$E$4:$L$4</c:f>
              <c:numCache>
                <c:formatCode>General</c:formatCode>
                <c:ptCount val="8"/>
                <c:pt idx="0">
                  <c:v>2025</c:v>
                </c:pt>
                <c:pt idx="1">
                  <c:v>2026</c:v>
                </c:pt>
                <c:pt idx="2">
                  <c:v>2027</c:v>
                </c:pt>
                <c:pt idx="3">
                  <c:v>2028</c:v>
                </c:pt>
                <c:pt idx="4">
                  <c:v>2029</c:v>
                </c:pt>
                <c:pt idx="5">
                  <c:v>2030</c:v>
                </c:pt>
                <c:pt idx="6">
                  <c:v>2031</c:v>
                </c:pt>
                <c:pt idx="7">
                  <c:v>2032</c:v>
                </c:pt>
              </c:numCache>
            </c:numRef>
          </c:cat>
          <c:val>
            <c:numRef>
              <c:f>Synthèse!$E$9:$L$9</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9BBC-4333-8AAF-7B196C3AA6E2}"/>
            </c:ext>
          </c:extLst>
        </c:ser>
        <c:dLbls>
          <c:dLblPos val="ctr"/>
          <c:showLegendKey val="0"/>
          <c:showVal val="1"/>
          <c:showCatName val="0"/>
          <c:showSerName val="0"/>
          <c:showPercent val="0"/>
          <c:showBubbleSize val="0"/>
        </c:dLbls>
        <c:gapWidth val="150"/>
        <c:overlap val="100"/>
        <c:axId val="1084133808"/>
        <c:axId val="1084136304"/>
      </c:barChart>
      <c:catAx>
        <c:axId val="108413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84136304"/>
        <c:crosses val="autoZero"/>
        <c:auto val="1"/>
        <c:lblAlgn val="ctr"/>
        <c:lblOffset val="100"/>
        <c:noMultiLvlLbl val="0"/>
      </c:catAx>
      <c:valAx>
        <c:axId val="1084136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84133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Suivi</a:t>
            </a:r>
            <a:r>
              <a:rPr lang="fr-FR" baseline="0"/>
              <a:t> des émissions (tCO2e)</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Impacts!$D$49</c:f>
              <c:strCache>
                <c:ptCount val="1"/>
                <c:pt idx="0">
                  <c:v>Habitat et aménagement</c:v>
                </c:pt>
              </c:strCache>
            </c:strRef>
          </c:tx>
          <c:spPr>
            <a:ln w="28575" cap="rnd">
              <a:solidFill>
                <a:schemeClr val="accent1"/>
              </a:solidFill>
              <a:round/>
            </a:ln>
            <a:effectLst/>
          </c:spPr>
          <c:marker>
            <c:symbol val="none"/>
          </c:marker>
          <c:cat>
            <c:numRef>
              <c:f>Impacts!$E$48:$K$48</c:f>
              <c:numCache>
                <c:formatCode>General</c:formatCode>
                <c:ptCount val="7"/>
                <c:pt idx="0">
                  <c:v>2020</c:v>
                </c:pt>
                <c:pt idx="1">
                  <c:v>2025</c:v>
                </c:pt>
                <c:pt idx="2">
                  <c:v>2026</c:v>
                </c:pt>
                <c:pt idx="3">
                  <c:v>2027</c:v>
                </c:pt>
                <c:pt idx="4">
                  <c:v>2028</c:v>
                </c:pt>
                <c:pt idx="5">
                  <c:v>2029</c:v>
                </c:pt>
                <c:pt idx="6">
                  <c:v>2030</c:v>
                </c:pt>
              </c:numCache>
            </c:numRef>
          </c:cat>
          <c:val>
            <c:numRef>
              <c:f>Impacts!$E$49:$K$49</c:f>
              <c:numCache>
                <c:formatCode>General</c:formatCode>
                <c:ptCount val="7"/>
                <c:pt idx="0">
                  <c:v>17300</c:v>
                </c:pt>
              </c:numCache>
            </c:numRef>
          </c:val>
          <c:smooth val="0"/>
          <c:extLst>
            <c:ext xmlns:c16="http://schemas.microsoft.com/office/drawing/2014/chart" uri="{C3380CC4-5D6E-409C-BE32-E72D297353CC}">
              <c16:uniqueId val="{00000000-DD0C-4A9F-AABE-9E4E07157700}"/>
            </c:ext>
          </c:extLst>
        </c:ser>
        <c:ser>
          <c:idx val="1"/>
          <c:order val="1"/>
          <c:tx>
            <c:strRef>
              <c:f>Impacts!$D$50</c:f>
              <c:strCache>
                <c:ptCount val="1"/>
                <c:pt idx="0">
                  <c:v>Mobilités </c:v>
                </c:pt>
              </c:strCache>
            </c:strRef>
          </c:tx>
          <c:spPr>
            <a:ln w="28575" cap="rnd">
              <a:solidFill>
                <a:schemeClr val="accent2"/>
              </a:solidFill>
              <a:round/>
            </a:ln>
            <a:effectLst/>
          </c:spPr>
          <c:marker>
            <c:symbol val="none"/>
          </c:marker>
          <c:cat>
            <c:numRef>
              <c:f>Impacts!$E$48:$K$48</c:f>
              <c:numCache>
                <c:formatCode>General</c:formatCode>
                <c:ptCount val="7"/>
                <c:pt idx="0">
                  <c:v>2020</c:v>
                </c:pt>
                <c:pt idx="1">
                  <c:v>2025</c:v>
                </c:pt>
                <c:pt idx="2">
                  <c:v>2026</c:v>
                </c:pt>
                <c:pt idx="3">
                  <c:v>2027</c:v>
                </c:pt>
                <c:pt idx="4">
                  <c:v>2028</c:v>
                </c:pt>
                <c:pt idx="5">
                  <c:v>2029</c:v>
                </c:pt>
                <c:pt idx="6">
                  <c:v>2030</c:v>
                </c:pt>
              </c:numCache>
            </c:numRef>
          </c:cat>
          <c:val>
            <c:numRef>
              <c:f>Impacts!$E$50:$K$50</c:f>
              <c:numCache>
                <c:formatCode>General</c:formatCode>
                <c:ptCount val="7"/>
                <c:pt idx="0">
                  <c:v>51200</c:v>
                </c:pt>
              </c:numCache>
            </c:numRef>
          </c:val>
          <c:smooth val="0"/>
          <c:extLst>
            <c:ext xmlns:c16="http://schemas.microsoft.com/office/drawing/2014/chart" uri="{C3380CC4-5D6E-409C-BE32-E72D297353CC}">
              <c16:uniqueId val="{00000001-DD0C-4A9F-AABE-9E4E07157700}"/>
            </c:ext>
          </c:extLst>
        </c:ser>
        <c:ser>
          <c:idx val="2"/>
          <c:order val="2"/>
          <c:tx>
            <c:strRef>
              <c:f>Impacts!$D$51</c:f>
              <c:strCache>
                <c:ptCount val="1"/>
                <c:pt idx="0">
                  <c:v>Tertiaire</c:v>
                </c:pt>
              </c:strCache>
            </c:strRef>
          </c:tx>
          <c:spPr>
            <a:ln w="28575" cap="rnd">
              <a:solidFill>
                <a:schemeClr val="accent3"/>
              </a:solidFill>
              <a:round/>
            </a:ln>
            <a:effectLst/>
          </c:spPr>
          <c:marker>
            <c:symbol val="none"/>
          </c:marker>
          <c:cat>
            <c:numRef>
              <c:f>Impacts!$E$48:$K$48</c:f>
              <c:numCache>
                <c:formatCode>General</c:formatCode>
                <c:ptCount val="7"/>
                <c:pt idx="0">
                  <c:v>2020</c:v>
                </c:pt>
                <c:pt idx="1">
                  <c:v>2025</c:v>
                </c:pt>
                <c:pt idx="2">
                  <c:v>2026</c:v>
                </c:pt>
                <c:pt idx="3">
                  <c:v>2027</c:v>
                </c:pt>
                <c:pt idx="4">
                  <c:v>2028</c:v>
                </c:pt>
                <c:pt idx="5">
                  <c:v>2029</c:v>
                </c:pt>
                <c:pt idx="6">
                  <c:v>2030</c:v>
                </c:pt>
              </c:numCache>
            </c:numRef>
          </c:cat>
          <c:val>
            <c:numRef>
              <c:f>Impacts!$E$51:$K$51</c:f>
              <c:numCache>
                <c:formatCode>General</c:formatCode>
                <c:ptCount val="7"/>
                <c:pt idx="0">
                  <c:v>3200</c:v>
                </c:pt>
              </c:numCache>
            </c:numRef>
          </c:val>
          <c:smooth val="0"/>
          <c:extLst>
            <c:ext xmlns:c16="http://schemas.microsoft.com/office/drawing/2014/chart" uri="{C3380CC4-5D6E-409C-BE32-E72D297353CC}">
              <c16:uniqueId val="{00000002-DD0C-4A9F-AABE-9E4E07157700}"/>
            </c:ext>
          </c:extLst>
        </c:ser>
        <c:ser>
          <c:idx val="3"/>
          <c:order val="3"/>
          <c:tx>
            <c:strRef>
              <c:f>Impacts!$D$52</c:f>
              <c:strCache>
                <c:ptCount val="1"/>
                <c:pt idx="0">
                  <c:v>Industrie</c:v>
                </c:pt>
              </c:strCache>
            </c:strRef>
          </c:tx>
          <c:spPr>
            <a:ln w="28575" cap="rnd">
              <a:solidFill>
                <a:schemeClr val="accent4"/>
              </a:solidFill>
              <a:round/>
            </a:ln>
            <a:effectLst/>
          </c:spPr>
          <c:marker>
            <c:symbol val="none"/>
          </c:marker>
          <c:cat>
            <c:numRef>
              <c:f>Impacts!$E$48:$K$48</c:f>
              <c:numCache>
                <c:formatCode>General</c:formatCode>
                <c:ptCount val="7"/>
                <c:pt idx="0">
                  <c:v>2020</c:v>
                </c:pt>
                <c:pt idx="1">
                  <c:v>2025</c:v>
                </c:pt>
                <c:pt idx="2">
                  <c:v>2026</c:v>
                </c:pt>
                <c:pt idx="3">
                  <c:v>2027</c:v>
                </c:pt>
                <c:pt idx="4">
                  <c:v>2028</c:v>
                </c:pt>
                <c:pt idx="5">
                  <c:v>2029</c:v>
                </c:pt>
                <c:pt idx="6">
                  <c:v>2030</c:v>
                </c:pt>
              </c:numCache>
            </c:numRef>
          </c:cat>
          <c:val>
            <c:numRef>
              <c:f>Impacts!$E$52:$K$52</c:f>
              <c:numCache>
                <c:formatCode>General</c:formatCode>
                <c:ptCount val="7"/>
                <c:pt idx="0">
                  <c:v>247500</c:v>
                </c:pt>
              </c:numCache>
            </c:numRef>
          </c:val>
          <c:smooth val="0"/>
          <c:extLst>
            <c:ext xmlns:c16="http://schemas.microsoft.com/office/drawing/2014/chart" uri="{C3380CC4-5D6E-409C-BE32-E72D297353CC}">
              <c16:uniqueId val="{00000003-DD0C-4A9F-AABE-9E4E07157700}"/>
            </c:ext>
          </c:extLst>
        </c:ser>
        <c:ser>
          <c:idx val="4"/>
          <c:order val="4"/>
          <c:tx>
            <c:strRef>
              <c:f>Impacts!$D$53</c:f>
              <c:strCache>
                <c:ptCount val="1"/>
                <c:pt idx="0">
                  <c:v>Agriculture</c:v>
                </c:pt>
              </c:strCache>
            </c:strRef>
          </c:tx>
          <c:spPr>
            <a:ln w="28575" cap="rnd">
              <a:solidFill>
                <a:schemeClr val="accent5"/>
              </a:solidFill>
              <a:round/>
            </a:ln>
            <a:effectLst/>
          </c:spPr>
          <c:marker>
            <c:symbol val="none"/>
          </c:marker>
          <c:cat>
            <c:numRef>
              <c:f>Impacts!$E$48:$K$48</c:f>
              <c:numCache>
                <c:formatCode>General</c:formatCode>
                <c:ptCount val="7"/>
                <c:pt idx="0">
                  <c:v>2020</c:v>
                </c:pt>
                <c:pt idx="1">
                  <c:v>2025</c:v>
                </c:pt>
                <c:pt idx="2">
                  <c:v>2026</c:v>
                </c:pt>
                <c:pt idx="3">
                  <c:v>2027</c:v>
                </c:pt>
                <c:pt idx="4">
                  <c:v>2028</c:v>
                </c:pt>
                <c:pt idx="5">
                  <c:v>2029</c:v>
                </c:pt>
                <c:pt idx="6">
                  <c:v>2030</c:v>
                </c:pt>
              </c:numCache>
            </c:numRef>
          </c:cat>
          <c:val>
            <c:numRef>
              <c:f>Impacts!$E$53:$K$53</c:f>
              <c:numCache>
                <c:formatCode>General</c:formatCode>
                <c:ptCount val="7"/>
                <c:pt idx="0">
                  <c:v>40300</c:v>
                </c:pt>
              </c:numCache>
            </c:numRef>
          </c:val>
          <c:smooth val="0"/>
          <c:extLst>
            <c:ext xmlns:c16="http://schemas.microsoft.com/office/drawing/2014/chart" uri="{C3380CC4-5D6E-409C-BE32-E72D297353CC}">
              <c16:uniqueId val="{00000004-DD0C-4A9F-AABE-9E4E07157700}"/>
            </c:ext>
          </c:extLst>
        </c:ser>
        <c:dLbls>
          <c:showLegendKey val="0"/>
          <c:showVal val="0"/>
          <c:showCatName val="0"/>
          <c:showSerName val="0"/>
          <c:showPercent val="0"/>
          <c:showBubbleSize val="0"/>
        </c:dLbls>
        <c:smooth val="0"/>
        <c:axId val="1102566608"/>
        <c:axId val="1102565648"/>
      </c:lineChart>
      <c:catAx>
        <c:axId val="110256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2565648"/>
        <c:crosses val="autoZero"/>
        <c:auto val="1"/>
        <c:lblAlgn val="ctr"/>
        <c:lblOffset val="100"/>
        <c:noMultiLvlLbl val="0"/>
      </c:catAx>
      <c:valAx>
        <c:axId val="1102565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256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Suivi</a:t>
            </a:r>
            <a:r>
              <a:rPr lang="fr-FR" baseline="0"/>
              <a:t> des consommations (GWh) </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cked"/>
        <c:varyColors val="0"/>
        <c:ser>
          <c:idx val="0"/>
          <c:order val="0"/>
          <c:tx>
            <c:strRef>
              <c:f>Impacts!$D$57</c:f>
              <c:strCache>
                <c:ptCount val="1"/>
                <c:pt idx="0">
                  <c:v>Habitat et aménagement </c:v>
                </c:pt>
              </c:strCache>
            </c:strRef>
          </c:tx>
          <c:spPr>
            <a:ln w="28575" cap="rnd">
              <a:solidFill>
                <a:schemeClr val="accent1"/>
              </a:solidFill>
              <a:round/>
            </a:ln>
            <a:effectLst/>
          </c:spPr>
          <c:marker>
            <c:symbol val="none"/>
          </c:marker>
          <c:cat>
            <c:numRef>
              <c:f>Impacts!$E$56:$K$56</c:f>
              <c:numCache>
                <c:formatCode>General</c:formatCode>
                <c:ptCount val="7"/>
                <c:pt idx="0">
                  <c:v>2020</c:v>
                </c:pt>
                <c:pt idx="1">
                  <c:v>2025</c:v>
                </c:pt>
                <c:pt idx="2">
                  <c:v>2026</c:v>
                </c:pt>
                <c:pt idx="3">
                  <c:v>2027</c:v>
                </c:pt>
                <c:pt idx="4">
                  <c:v>2028</c:v>
                </c:pt>
                <c:pt idx="5">
                  <c:v>2029</c:v>
                </c:pt>
                <c:pt idx="6">
                  <c:v>2030</c:v>
                </c:pt>
              </c:numCache>
            </c:numRef>
          </c:cat>
          <c:val>
            <c:numRef>
              <c:f>Impacts!$E$57:$K$57</c:f>
              <c:numCache>
                <c:formatCode>General</c:formatCode>
                <c:ptCount val="7"/>
                <c:pt idx="0">
                  <c:v>171</c:v>
                </c:pt>
              </c:numCache>
            </c:numRef>
          </c:val>
          <c:smooth val="0"/>
          <c:extLst>
            <c:ext xmlns:c16="http://schemas.microsoft.com/office/drawing/2014/chart" uri="{C3380CC4-5D6E-409C-BE32-E72D297353CC}">
              <c16:uniqueId val="{00000000-6ED4-4D74-8ED0-50D6734C3802}"/>
            </c:ext>
          </c:extLst>
        </c:ser>
        <c:ser>
          <c:idx val="1"/>
          <c:order val="1"/>
          <c:tx>
            <c:strRef>
              <c:f>Impacts!$D$58</c:f>
              <c:strCache>
                <c:ptCount val="1"/>
                <c:pt idx="0">
                  <c:v>Mobilités </c:v>
                </c:pt>
              </c:strCache>
            </c:strRef>
          </c:tx>
          <c:spPr>
            <a:ln w="28575" cap="rnd">
              <a:solidFill>
                <a:schemeClr val="accent2"/>
              </a:solidFill>
              <a:round/>
            </a:ln>
            <a:effectLst/>
          </c:spPr>
          <c:marker>
            <c:symbol val="none"/>
          </c:marker>
          <c:cat>
            <c:numRef>
              <c:f>Impacts!$E$56:$K$56</c:f>
              <c:numCache>
                <c:formatCode>General</c:formatCode>
                <c:ptCount val="7"/>
                <c:pt idx="0">
                  <c:v>2020</c:v>
                </c:pt>
                <c:pt idx="1">
                  <c:v>2025</c:v>
                </c:pt>
                <c:pt idx="2">
                  <c:v>2026</c:v>
                </c:pt>
                <c:pt idx="3">
                  <c:v>2027</c:v>
                </c:pt>
                <c:pt idx="4">
                  <c:v>2028</c:v>
                </c:pt>
                <c:pt idx="5">
                  <c:v>2029</c:v>
                </c:pt>
                <c:pt idx="6">
                  <c:v>2030</c:v>
                </c:pt>
              </c:numCache>
            </c:numRef>
          </c:cat>
          <c:val>
            <c:numRef>
              <c:f>Impacts!$E$58:$K$58</c:f>
              <c:numCache>
                <c:formatCode>General</c:formatCode>
                <c:ptCount val="7"/>
                <c:pt idx="0">
                  <c:v>192</c:v>
                </c:pt>
              </c:numCache>
            </c:numRef>
          </c:val>
          <c:smooth val="0"/>
          <c:extLst>
            <c:ext xmlns:c16="http://schemas.microsoft.com/office/drawing/2014/chart" uri="{C3380CC4-5D6E-409C-BE32-E72D297353CC}">
              <c16:uniqueId val="{00000001-6ED4-4D74-8ED0-50D6734C3802}"/>
            </c:ext>
          </c:extLst>
        </c:ser>
        <c:ser>
          <c:idx val="2"/>
          <c:order val="2"/>
          <c:tx>
            <c:strRef>
              <c:f>Impacts!$D$59</c:f>
              <c:strCache>
                <c:ptCount val="1"/>
                <c:pt idx="0">
                  <c:v>Tertiaire</c:v>
                </c:pt>
              </c:strCache>
            </c:strRef>
          </c:tx>
          <c:spPr>
            <a:ln w="28575" cap="rnd">
              <a:solidFill>
                <a:schemeClr val="accent3"/>
              </a:solidFill>
              <a:round/>
            </a:ln>
            <a:effectLst/>
          </c:spPr>
          <c:marker>
            <c:symbol val="none"/>
          </c:marker>
          <c:cat>
            <c:numRef>
              <c:f>Impacts!$E$56:$K$56</c:f>
              <c:numCache>
                <c:formatCode>General</c:formatCode>
                <c:ptCount val="7"/>
                <c:pt idx="0">
                  <c:v>2020</c:v>
                </c:pt>
                <c:pt idx="1">
                  <c:v>2025</c:v>
                </c:pt>
                <c:pt idx="2">
                  <c:v>2026</c:v>
                </c:pt>
                <c:pt idx="3">
                  <c:v>2027</c:v>
                </c:pt>
                <c:pt idx="4">
                  <c:v>2028</c:v>
                </c:pt>
                <c:pt idx="5">
                  <c:v>2029</c:v>
                </c:pt>
                <c:pt idx="6">
                  <c:v>2030</c:v>
                </c:pt>
              </c:numCache>
            </c:numRef>
          </c:cat>
          <c:val>
            <c:numRef>
              <c:f>Impacts!$E$59:$K$59</c:f>
              <c:numCache>
                <c:formatCode>General</c:formatCode>
                <c:ptCount val="7"/>
                <c:pt idx="0">
                  <c:v>28</c:v>
                </c:pt>
              </c:numCache>
            </c:numRef>
          </c:val>
          <c:smooth val="0"/>
          <c:extLst>
            <c:ext xmlns:c16="http://schemas.microsoft.com/office/drawing/2014/chart" uri="{C3380CC4-5D6E-409C-BE32-E72D297353CC}">
              <c16:uniqueId val="{00000002-6ED4-4D74-8ED0-50D6734C3802}"/>
            </c:ext>
          </c:extLst>
        </c:ser>
        <c:ser>
          <c:idx val="3"/>
          <c:order val="3"/>
          <c:tx>
            <c:strRef>
              <c:f>Impacts!$D$60</c:f>
              <c:strCache>
                <c:ptCount val="1"/>
                <c:pt idx="0">
                  <c:v>Industrie</c:v>
                </c:pt>
              </c:strCache>
            </c:strRef>
          </c:tx>
          <c:spPr>
            <a:ln w="28575" cap="rnd">
              <a:solidFill>
                <a:schemeClr val="accent4"/>
              </a:solidFill>
              <a:round/>
            </a:ln>
            <a:effectLst/>
          </c:spPr>
          <c:marker>
            <c:symbol val="none"/>
          </c:marker>
          <c:cat>
            <c:numRef>
              <c:f>Impacts!$E$56:$K$56</c:f>
              <c:numCache>
                <c:formatCode>General</c:formatCode>
                <c:ptCount val="7"/>
                <c:pt idx="0">
                  <c:v>2020</c:v>
                </c:pt>
                <c:pt idx="1">
                  <c:v>2025</c:v>
                </c:pt>
                <c:pt idx="2">
                  <c:v>2026</c:v>
                </c:pt>
                <c:pt idx="3">
                  <c:v>2027</c:v>
                </c:pt>
                <c:pt idx="4">
                  <c:v>2028</c:v>
                </c:pt>
                <c:pt idx="5">
                  <c:v>2029</c:v>
                </c:pt>
                <c:pt idx="6">
                  <c:v>2030</c:v>
                </c:pt>
              </c:numCache>
            </c:numRef>
          </c:cat>
          <c:val>
            <c:numRef>
              <c:f>Impacts!$E$60:$K$60</c:f>
              <c:numCache>
                <c:formatCode>General</c:formatCode>
                <c:ptCount val="7"/>
                <c:pt idx="0">
                  <c:v>550</c:v>
                </c:pt>
              </c:numCache>
            </c:numRef>
          </c:val>
          <c:smooth val="0"/>
          <c:extLst>
            <c:ext xmlns:c16="http://schemas.microsoft.com/office/drawing/2014/chart" uri="{C3380CC4-5D6E-409C-BE32-E72D297353CC}">
              <c16:uniqueId val="{00000003-6ED4-4D74-8ED0-50D6734C3802}"/>
            </c:ext>
          </c:extLst>
        </c:ser>
        <c:ser>
          <c:idx val="4"/>
          <c:order val="4"/>
          <c:tx>
            <c:strRef>
              <c:f>Impacts!$D$61</c:f>
              <c:strCache>
                <c:ptCount val="1"/>
                <c:pt idx="0">
                  <c:v>Agriculture</c:v>
                </c:pt>
              </c:strCache>
            </c:strRef>
          </c:tx>
          <c:spPr>
            <a:ln w="28575" cap="rnd">
              <a:solidFill>
                <a:schemeClr val="accent5"/>
              </a:solidFill>
              <a:round/>
            </a:ln>
            <a:effectLst/>
          </c:spPr>
          <c:marker>
            <c:symbol val="none"/>
          </c:marker>
          <c:cat>
            <c:numRef>
              <c:f>Impacts!$E$56:$K$56</c:f>
              <c:numCache>
                <c:formatCode>General</c:formatCode>
                <c:ptCount val="7"/>
                <c:pt idx="0">
                  <c:v>2020</c:v>
                </c:pt>
                <c:pt idx="1">
                  <c:v>2025</c:v>
                </c:pt>
                <c:pt idx="2">
                  <c:v>2026</c:v>
                </c:pt>
                <c:pt idx="3">
                  <c:v>2027</c:v>
                </c:pt>
                <c:pt idx="4">
                  <c:v>2028</c:v>
                </c:pt>
                <c:pt idx="5">
                  <c:v>2029</c:v>
                </c:pt>
                <c:pt idx="6">
                  <c:v>2030</c:v>
                </c:pt>
              </c:numCache>
            </c:numRef>
          </c:cat>
          <c:val>
            <c:numRef>
              <c:f>Impacts!$E$61:$K$61</c:f>
              <c:numCache>
                <c:formatCode>General</c:formatCode>
                <c:ptCount val="7"/>
                <c:pt idx="0">
                  <c:v>19</c:v>
                </c:pt>
              </c:numCache>
            </c:numRef>
          </c:val>
          <c:smooth val="0"/>
          <c:extLst>
            <c:ext xmlns:c16="http://schemas.microsoft.com/office/drawing/2014/chart" uri="{C3380CC4-5D6E-409C-BE32-E72D297353CC}">
              <c16:uniqueId val="{00000004-6ED4-4D74-8ED0-50D6734C3802}"/>
            </c:ext>
          </c:extLst>
        </c:ser>
        <c:dLbls>
          <c:showLegendKey val="0"/>
          <c:showVal val="0"/>
          <c:showCatName val="0"/>
          <c:showSerName val="0"/>
          <c:showPercent val="0"/>
          <c:showBubbleSize val="0"/>
        </c:dLbls>
        <c:smooth val="0"/>
        <c:axId val="1315952703"/>
        <c:axId val="1317413023"/>
      </c:lineChart>
      <c:catAx>
        <c:axId val="1315952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17413023"/>
        <c:crosses val="autoZero"/>
        <c:auto val="1"/>
        <c:lblAlgn val="ctr"/>
        <c:lblOffset val="100"/>
        <c:noMultiLvlLbl val="0"/>
      </c:catAx>
      <c:valAx>
        <c:axId val="13174130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159527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Suivi</a:t>
            </a:r>
            <a:r>
              <a:rPr lang="fr-FR" baseline="0"/>
              <a:t> de la production d'énergies renouvelables (GWh) </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cked"/>
        <c:varyColors val="0"/>
        <c:ser>
          <c:idx val="0"/>
          <c:order val="0"/>
          <c:tx>
            <c:strRef>
              <c:f>Impacts!$E$66</c:f>
              <c:strCache>
                <c:ptCount val="1"/>
                <c:pt idx="0">
                  <c:v>Hydoélectricité</c:v>
                </c:pt>
              </c:strCache>
            </c:strRef>
          </c:tx>
          <c:spPr>
            <a:ln w="28575" cap="rnd">
              <a:solidFill>
                <a:schemeClr val="accent1"/>
              </a:solidFill>
              <a:round/>
            </a:ln>
            <a:effectLst/>
          </c:spPr>
          <c:marker>
            <c:symbol val="none"/>
          </c:marker>
          <c:cat>
            <c:numRef>
              <c:f>Impacts!$F$65:$I$65</c:f>
              <c:numCache>
                <c:formatCode>General</c:formatCode>
                <c:ptCount val="4"/>
                <c:pt idx="0">
                  <c:v>2025</c:v>
                </c:pt>
                <c:pt idx="1">
                  <c:v>2026</c:v>
                </c:pt>
                <c:pt idx="2">
                  <c:v>2027</c:v>
                </c:pt>
                <c:pt idx="3">
                  <c:v>2028</c:v>
                </c:pt>
              </c:numCache>
            </c:numRef>
          </c:cat>
          <c:val>
            <c:numRef>
              <c:f>Impacts!$F$66:$I$66</c:f>
              <c:numCache>
                <c:formatCode>_-* #\ ##0_-;\-* #\ ##0_-;_-* "-"??_-;_-@_-</c:formatCode>
                <c:ptCount val="4"/>
                <c:pt idx="2">
                  <c:v>0</c:v>
                </c:pt>
                <c:pt idx="3">
                  <c:v>0</c:v>
                </c:pt>
              </c:numCache>
            </c:numRef>
          </c:val>
          <c:smooth val="0"/>
          <c:extLst>
            <c:ext xmlns:c16="http://schemas.microsoft.com/office/drawing/2014/chart" uri="{C3380CC4-5D6E-409C-BE32-E72D297353CC}">
              <c16:uniqueId val="{00000000-014E-49EE-9741-1A943B537FA0}"/>
            </c:ext>
          </c:extLst>
        </c:ser>
        <c:ser>
          <c:idx val="1"/>
          <c:order val="1"/>
          <c:tx>
            <c:strRef>
              <c:f>Impacts!$E$67</c:f>
              <c:strCache>
                <c:ptCount val="1"/>
                <c:pt idx="0">
                  <c:v>Autres vecteurs d'énergies renouvelables </c:v>
                </c:pt>
              </c:strCache>
            </c:strRef>
          </c:tx>
          <c:spPr>
            <a:ln w="28575" cap="rnd">
              <a:solidFill>
                <a:schemeClr val="accent2"/>
              </a:solidFill>
              <a:round/>
            </a:ln>
            <a:effectLst/>
          </c:spPr>
          <c:marker>
            <c:symbol val="none"/>
          </c:marker>
          <c:cat>
            <c:numRef>
              <c:f>Impacts!$F$65:$I$65</c:f>
              <c:numCache>
                <c:formatCode>General</c:formatCode>
                <c:ptCount val="4"/>
                <c:pt idx="0">
                  <c:v>2025</c:v>
                </c:pt>
                <c:pt idx="1">
                  <c:v>2026</c:v>
                </c:pt>
                <c:pt idx="2">
                  <c:v>2027</c:v>
                </c:pt>
                <c:pt idx="3">
                  <c:v>2028</c:v>
                </c:pt>
              </c:numCache>
            </c:numRef>
          </c:cat>
          <c:val>
            <c:numRef>
              <c:f>Impacts!$F$67:$I$67</c:f>
              <c:numCache>
                <c:formatCode>_-* #\ ##0_-;\-* #\ ##0_-;_-* "-"??_-;_-@_-</c:formatCode>
                <c:ptCount val="4"/>
                <c:pt idx="2">
                  <c:v>0</c:v>
                </c:pt>
                <c:pt idx="3">
                  <c:v>0</c:v>
                </c:pt>
              </c:numCache>
            </c:numRef>
          </c:val>
          <c:smooth val="0"/>
          <c:extLst>
            <c:ext xmlns:c16="http://schemas.microsoft.com/office/drawing/2014/chart" uri="{C3380CC4-5D6E-409C-BE32-E72D297353CC}">
              <c16:uniqueId val="{00000001-014E-49EE-9741-1A943B537FA0}"/>
            </c:ext>
          </c:extLst>
        </c:ser>
        <c:dLbls>
          <c:showLegendKey val="0"/>
          <c:showVal val="0"/>
          <c:showCatName val="0"/>
          <c:showSerName val="0"/>
          <c:showPercent val="0"/>
          <c:showBubbleSize val="0"/>
        </c:dLbls>
        <c:smooth val="0"/>
        <c:axId val="1311106111"/>
        <c:axId val="1311105631"/>
      </c:lineChart>
      <c:catAx>
        <c:axId val="131110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11105631"/>
        <c:crosses val="autoZero"/>
        <c:auto val="1"/>
        <c:lblAlgn val="ctr"/>
        <c:lblOffset val="100"/>
        <c:noMultiLvlLbl val="0"/>
      </c:catAx>
      <c:valAx>
        <c:axId val="1311105631"/>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1110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10</xdr:col>
      <xdr:colOff>260444</xdr:colOff>
      <xdr:row>4</xdr:row>
      <xdr:rowOff>121103</xdr:rowOff>
    </xdr:from>
    <xdr:to>
      <xdr:col>11</xdr:col>
      <xdr:colOff>418597</xdr:colOff>
      <xdr:row>5</xdr:row>
      <xdr:rowOff>721451</xdr:rowOff>
    </xdr:to>
    <xdr:pic>
      <xdr:nvPicPr>
        <xdr:cNvPr id="2" name="Image 1">
          <a:extLst>
            <a:ext uri="{FF2B5EF4-FFF2-40B4-BE49-F238E27FC236}">
              <a16:creationId xmlns:a16="http://schemas.microsoft.com/office/drawing/2014/main" id="{EAFD25CB-DD80-4913-8538-771301B27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080969" y="949778"/>
          <a:ext cx="882053" cy="800373"/>
        </a:xfrm>
        <a:prstGeom prst="rect">
          <a:avLst/>
        </a:prstGeom>
      </xdr:spPr>
    </xdr:pic>
    <xdr:clientData/>
  </xdr:twoCellAnchor>
  <xdr:twoCellAnchor editAs="oneCell">
    <xdr:from>
      <xdr:col>4</xdr:col>
      <xdr:colOff>1076325</xdr:colOff>
      <xdr:row>2</xdr:row>
      <xdr:rowOff>104775</xdr:rowOff>
    </xdr:from>
    <xdr:to>
      <xdr:col>9</xdr:col>
      <xdr:colOff>396875</xdr:colOff>
      <xdr:row>5</xdr:row>
      <xdr:rowOff>1104043</xdr:rowOff>
    </xdr:to>
    <xdr:pic>
      <xdr:nvPicPr>
        <xdr:cNvPr id="3" name="Espace réservé pour une image  2" descr="Une image contenant texte&#10;&#10;Description générée automatiquement">
          <a:extLst>
            <a:ext uri="{FF2B5EF4-FFF2-40B4-BE49-F238E27FC236}">
              <a16:creationId xmlns:a16="http://schemas.microsoft.com/office/drawing/2014/main" id="{77700C93-7BA0-B4D4-3B36-79B683BB36B2}"/>
            </a:ext>
          </a:extLst>
        </xdr:cNvPr>
        <xdr:cNvPicPr>
          <a:picLocks noGrp="1"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t="2315" b="2315"/>
        <a:stretch>
          <a:fillRect/>
        </a:stretch>
      </xdr:blipFill>
      <xdr:spPr>
        <a:xfrm>
          <a:off x="9086850" y="552450"/>
          <a:ext cx="2406650" cy="15802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10</xdr:row>
      <xdr:rowOff>0</xdr:rowOff>
    </xdr:from>
    <xdr:to>
      <xdr:col>12</xdr:col>
      <xdr:colOff>30480</xdr:colOff>
      <xdr:row>17</xdr:row>
      <xdr:rowOff>58104</xdr:rowOff>
    </xdr:to>
    <xdr:graphicFrame macro="">
      <xdr:nvGraphicFramePr>
        <xdr:cNvPr id="3" name="Graphique 2">
          <a:extLst>
            <a:ext uri="{FF2B5EF4-FFF2-40B4-BE49-F238E27FC236}">
              <a16:creationId xmlns:a16="http://schemas.microsoft.com/office/drawing/2014/main" id="{3F4FCE55-384C-4207-AB02-E82D43998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275088</xdr:colOff>
      <xdr:row>73</xdr:row>
      <xdr:rowOff>104074</xdr:rowOff>
    </xdr:from>
    <xdr:to>
      <xdr:col>7</xdr:col>
      <xdr:colOff>827171</xdr:colOff>
      <xdr:row>103</xdr:row>
      <xdr:rowOff>100263</xdr:rowOff>
    </xdr:to>
    <xdr:graphicFrame macro="">
      <xdr:nvGraphicFramePr>
        <xdr:cNvPr id="2" name="Graphique 1">
          <a:extLst>
            <a:ext uri="{FF2B5EF4-FFF2-40B4-BE49-F238E27FC236}">
              <a16:creationId xmlns:a16="http://schemas.microsoft.com/office/drawing/2014/main" id="{D3C653DF-8EE1-4C4C-9637-048E10AF8E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181811</xdr:colOff>
      <xdr:row>73</xdr:row>
      <xdr:rowOff>50131</xdr:rowOff>
    </xdr:from>
    <xdr:to>
      <xdr:col>14</xdr:col>
      <xdr:colOff>476250</xdr:colOff>
      <xdr:row>104</xdr:row>
      <xdr:rowOff>25066</xdr:rowOff>
    </xdr:to>
    <xdr:graphicFrame macro="">
      <xdr:nvGraphicFramePr>
        <xdr:cNvPr id="3" name="Graphique 2">
          <a:extLst>
            <a:ext uri="{FF2B5EF4-FFF2-40B4-BE49-F238E27FC236}">
              <a16:creationId xmlns:a16="http://schemas.microsoft.com/office/drawing/2014/main" id="{F4BE0F6D-6E3E-B93E-70B8-71C0BECA38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1364460</xdr:colOff>
      <xdr:row>107</xdr:row>
      <xdr:rowOff>128359</xdr:rowOff>
    </xdr:from>
    <xdr:to>
      <xdr:col>10</xdr:col>
      <xdr:colOff>1149850</xdr:colOff>
      <xdr:row>140</xdr:row>
      <xdr:rowOff>25066</xdr:rowOff>
    </xdr:to>
    <xdr:graphicFrame macro="">
      <xdr:nvGraphicFramePr>
        <xdr:cNvPr id="4" name="Graphique 3">
          <a:extLst>
            <a:ext uri="{FF2B5EF4-FFF2-40B4-BE49-F238E27FC236}">
              <a16:creationId xmlns:a16="http://schemas.microsoft.com/office/drawing/2014/main" id="{51A52246-C721-D8EB-8FFB-DF4C109F33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rive%20partag&#233;s\BLE-Pole_TE\Missions\0537-PCAET-Pays-Rhenan\_Travail\4.Suivi\PCAET_PR_tableur%20de%20suivi%20et%20&#233;valuatio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Nuage\P2%20-%20Production%20des%20missions\_P2%20M&#233;thodes%20et%20outils\TET_Methodes\1.%20PCAET\4.Outils_Suivi_Eval\Exemples%20de%20tableaux%20de%20bord\PCAET_Mellois_outil_suivi.xlsx" TargetMode="External"/><Relationship Id="rId1" Type="http://schemas.openxmlformats.org/officeDocument/2006/relationships/externalLinkPath" Target="/Nuage/P2%20-%20Production%20des%20missions/_P2%20M&#233;thodes%20et%20outils/TET_Methodes/1.%20PCAET/4.Outils_Suivi_Eval/Exemples%20de%20tableaux%20de%20bord/PCAET_Mellois_outil_suiv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ueil - Lisez-moi"/>
      <sheetName val="Suivi des actions"/>
      <sheetName val="Indicateurs impact"/>
      <sheetName val="Indicateurs Moyens"/>
      <sheetName val="Evaluation Conso_GES_Territoire"/>
    </sheetNames>
    <sheetDataSet>
      <sheetData sheetId="0" refreshError="1"/>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cueil - Lisez-moi"/>
      <sheetName val="Synthèse"/>
      <sheetName val="Habitat et aménagement"/>
      <sheetName val="Mobilités et transports"/>
      <sheetName val="Tertiaire et industrie"/>
      <sheetName val="Agriculture"/>
      <sheetName val="Production des EnR"/>
    </sheetNames>
    <sheetDataSet>
      <sheetData sheetId="0"/>
      <sheetData sheetId="1"/>
      <sheetData sheetId="2"/>
      <sheetData sheetId="3"/>
      <sheetData sheetId="4"/>
      <sheetData sheetId="5"/>
      <sheetData sheetId="6">
        <row r="10">
          <cell r="G10"/>
          <cell r="J10"/>
        </row>
        <row r="11">
          <cell r="G11"/>
          <cell r="J11"/>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932AC-49BF-4D0B-872C-7FA9567C9C0F}">
  <sheetPr>
    <tabColor theme="2" tint="-0.249977111117893"/>
  </sheetPr>
  <dimension ref="B1:H28"/>
  <sheetViews>
    <sheetView showGridLines="0" zoomScale="115" zoomScaleNormal="115" workbookViewId="0">
      <selection activeCell="C6" sqref="C6"/>
    </sheetView>
  </sheetViews>
  <sheetFormatPr baseColWidth="10" defaultColWidth="10.85546875" defaultRowHeight="15"/>
  <cols>
    <col min="1" max="1" width="2.42578125" style="2" customWidth="1"/>
    <col min="2" max="2" width="2.85546875" style="2" customWidth="1"/>
    <col min="3" max="3" width="109.42578125" style="2" customWidth="1"/>
    <col min="4" max="4" width="5.42578125" style="2" customWidth="1"/>
    <col min="5" max="5" width="16.85546875" style="2" customWidth="1"/>
    <col min="6" max="6" width="4.140625" style="2" customWidth="1"/>
    <col min="7" max="7" width="10.85546875" style="2"/>
    <col min="8" max="8" width="3.5703125" style="2" customWidth="1"/>
    <col min="9" max="16384" width="10.85546875" style="2"/>
  </cols>
  <sheetData>
    <row r="1" spans="2:8">
      <c r="B1" s="1"/>
      <c r="C1" s="1"/>
      <c r="D1" s="1"/>
    </row>
    <row r="2" spans="2:8" ht="20.25">
      <c r="B2" s="39"/>
      <c r="C2" s="251" t="str">
        <f>"Tableur Suivi Mise en œuvre et Impact du PCAET de la Communauté de Communes Usses et Rhône"</f>
        <v>Tableur Suivi Mise en œuvre et Impact du PCAET de la Communauté de Communes Usses et Rhône</v>
      </c>
      <c r="D2" s="251"/>
      <c r="E2" s="251"/>
      <c r="F2" s="251"/>
      <c r="G2" s="251"/>
    </row>
    <row r="3" spans="2:8">
      <c r="B3" s="1"/>
      <c r="C3" s="1"/>
      <c r="D3" s="1"/>
    </row>
    <row r="4" spans="2:8">
      <c r="B4" s="40"/>
      <c r="C4" s="41"/>
      <c r="D4" s="42"/>
    </row>
    <row r="5" spans="2:8" ht="15.75">
      <c r="B5" s="43"/>
      <c r="C5" s="44" t="s">
        <v>0</v>
      </c>
      <c r="D5" s="45"/>
    </row>
    <row r="6" spans="2:8" ht="102.75" customHeight="1">
      <c r="B6" s="43"/>
      <c r="C6" s="46" t="s">
        <v>1</v>
      </c>
      <c r="D6" s="45"/>
      <c r="E6" s="85"/>
      <c r="F6" s="85"/>
      <c r="G6" s="85"/>
      <c r="H6" s="85"/>
    </row>
    <row r="7" spans="2:8" ht="10.5" customHeight="1">
      <c r="B7" s="47"/>
      <c r="C7" s="48"/>
      <c r="D7" s="49"/>
      <c r="E7" s="85"/>
      <c r="F7" s="85"/>
      <c r="G7" s="3" t="s">
        <v>51</v>
      </c>
      <c r="H7" s="85"/>
    </row>
    <row r="8" spans="2:8">
      <c r="B8" s="4"/>
      <c r="C8" s="5"/>
      <c r="D8" s="4"/>
      <c r="E8" s="85"/>
      <c r="F8" s="85"/>
      <c r="G8" s="85"/>
      <c r="H8" s="85"/>
    </row>
    <row r="9" spans="2:8">
      <c r="B9" s="40"/>
      <c r="C9" s="41"/>
      <c r="D9" s="41"/>
      <c r="E9" s="41"/>
      <c r="F9" s="41"/>
      <c r="G9" s="41"/>
      <c r="H9" s="42"/>
    </row>
    <row r="10" spans="2:8" ht="15.75">
      <c r="B10" s="57"/>
      <c r="C10" s="44" t="s">
        <v>2</v>
      </c>
      <c r="D10" s="44"/>
      <c r="E10" s="44"/>
      <c r="F10" s="44"/>
      <c r="G10" s="44"/>
      <c r="H10" s="50"/>
    </row>
    <row r="11" spans="2:8" ht="189" customHeight="1">
      <c r="B11" s="43"/>
      <c r="C11" s="51" t="s">
        <v>389</v>
      </c>
      <c r="D11" s="51"/>
      <c r="E11" s="51"/>
      <c r="F11" s="51"/>
      <c r="G11" s="51"/>
      <c r="H11" s="45"/>
    </row>
    <row r="12" spans="2:8">
      <c r="B12" s="43"/>
      <c r="C12" s="52"/>
      <c r="D12" s="52"/>
      <c r="E12" s="53"/>
      <c r="F12" s="52"/>
      <c r="G12" s="52"/>
      <c r="H12" s="45"/>
    </row>
    <row r="13" spans="2:8" ht="25.5">
      <c r="B13" s="43"/>
      <c r="C13" s="51" t="s">
        <v>390</v>
      </c>
      <c r="D13" s="51"/>
      <c r="E13" s="51"/>
      <c r="F13" s="54"/>
      <c r="G13" s="51"/>
      <c r="H13" s="45"/>
    </row>
    <row r="14" spans="2:8">
      <c r="B14" s="43"/>
      <c r="C14" s="46" t="s">
        <v>391</v>
      </c>
      <c r="D14" s="55"/>
      <c r="E14" s="51"/>
      <c r="F14" s="54"/>
      <c r="G14" s="55"/>
      <c r="H14" s="45"/>
    </row>
    <row r="15" spans="2:8" ht="25.5">
      <c r="B15" s="43"/>
      <c r="C15" s="68" t="s">
        <v>36</v>
      </c>
      <c r="D15" s="51"/>
      <c r="E15" s="51"/>
      <c r="F15" s="54"/>
      <c r="G15" s="55"/>
      <c r="H15" s="45"/>
    </row>
    <row r="16" spans="2:8">
      <c r="B16" s="43"/>
      <c r="C16" s="68"/>
      <c r="D16" s="51"/>
      <c r="E16" s="51"/>
      <c r="F16" s="54"/>
      <c r="G16" s="55"/>
      <c r="H16" s="45"/>
    </row>
    <row r="17" spans="2:8" ht="12.75" customHeight="1">
      <c r="B17" s="47"/>
      <c r="C17" s="56"/>
      <c r="D17" s="56"/>
      <c r="E17" s="56"/>
      <c r="F17" s="56"/>
      <c r="G17" s="56"/>
      <c r="H17" s="49"/>
    </row>
    <row r="18" spans="2:8">
      <c r="B18"/>
      <c r="C18" s="6"/>
      <c r="D18"/>
    </row>
    <row r="19" spans="2:8">
      <c r="B19"/>
      <c r="C19"/>
      <c r="D19"/>
    </row>
    <row r="20" spans="2:8">
      <c r="B20"/>
      <c r="C20"/>
      <c r="D20"/>
    </row>
    <row r="21" spans="2:8">
      <c r="B21"/>
      <c r="C21"/>
      <c r="D21"/>
    </row>
    <row r="22" spans="2:8">
      <c r="B22"/>
      <c r="C22"/>
      <c r="D22"/>
    </row>
    <row r="23" spans="2:8">
      <c r="B23"/>
      <c r="C23"/>
      <c r="D23"/>
    </row>
    <row r="24" spans="2:8">
      <c r="B24"/>
      <c r="C24"/>
      <c r="D24"/>
    </row>
    <row r="25" spans="2:8">
      <c r="B25"/>
      <c r="C25"/>
      <c r="D25"/>
    </row>
    <row r="26" spans="2:8">
      <c r="B26"/>
      <c r="C26"/>
      <c r="D26"/>
    </row>
    <row r="27" spans="2:8">
      <c r="B27"/>
      <c r="C27"/>
      <c r="D27"/>
    </row>
    <row r="28" spans="2:8">
      <c r="B28"/>
      <c r="C28"/>
      <c r="D28"/>
    </row>
  </sheetData>
  <mergeCells count="1">
    <mergeCell ref="C2:G2"/>
  </mergeCells>
  <pageMargins left="0.7" right="0.7" top="0.75" bottom="0.75" header="0.3" footer="0.3"/>
  <pageSetup paperSize="9" scale="5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77DB4-1A84-4555-8499-FB1CFDC1B193}">
  <sheetPr>
    <tabColor theme="9" tint="0.39997558519241921"/>
  </sheetPr>
  <dimension ref="A1:X105"/>
  <sheetViews>
    <sheetView showGridLines="0" zoomScale="80" zoomScaleNormal="70" workbookViewId="0">
      <pane xSplit="4" ySplit="4" topLeftCell="K5" activePane="bottomRight" state="frozen"/>
      <selection pane="topRight" activeCell="E1" sqref="E1"/>
      <selection pane="bottomLeft" activeCell="A5" sqref="A5"/>
      <selection pane="bottomRight"/>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411</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53</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344</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346</v>
      </c>
      <c r="J10" s="291"/>
      <c r="K10" s="129"/>
      <c r="L10" s="129"/>
      <c r="M10" s="129"/>
      <c r="O10" s="186"/>
      <c r="P10" s="186"/>
      <c r="Q10" s="186"/>
      <c r="R10" s="292"/>
      <c r="S10" s="344"/>
    </row>
    <row r="11" spans="1:24" ht="65.099999999999994"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352</v>
      </c>
      <c r="J19" s="298" t="s">
        <v>356</v>
      </c>
      <c r="K19" s="129"/>
      <c r="L19" s="129"/>
      <c r="M19" s="129"/>
      <c r="O19" s="188"/>
      <c r="P19" s="189"/>
      <c r="Q19" s="190"/>
      <c r="R19" s="131" t="s">
        <v>232</v>
      </c>
      <c r="S19" s="286"/>
    </row>
    <row r="20" spans="2:19" ht="65.099999999999994"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235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45">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65.099999999999994" customHeight="1">
      <c r="B29" s="254"/>
      <c r="C29" s="348"/>
      <c r="D29" s="370"/>
      <c r="E29" s="378"/>
      <c r="F29" s="231" t="s">
        <v>96</v>
      </c>
      <c r="G29" s="62" t="s">
        <v>165</v>
      </c>
      <c r="I29" s="63" t="s">
        <v>357</v>
      </c>
      <c r="J29" s="305"/>
      <c r="K29" s="64"/>
      <c r="L29" s="64"/>
      <c r="M29" s="64"/>
      <c r="O29" s="186"/>
      <c r="P29" s="186"/>
      <c r="Q29" s="186"/>
      <c r="R29" s="306"/>
      <c r="S29" s="345"/>
    </row>
    <row r="30" spans="2:19" ht="65.099999999999994" customHeight="1">
      <c r="B30" s="254"/>
      <c r="C30" s="349"/>
      <c r="D30" s="230" t="s">
        <v>97</v>
      </c>
      <c r="E30" s="232"/>
      <c r="F30" s="231" t="s">
        <v>98</v>
      </c>
      <c r="G30" s="62" t="s">
        <v>166</v>
      </c>
      <c r="I30" s="63" t="s">
        <v>359</v>
      </c>
      <c r="J30" s="306"/>
      <c r="K30" s="61"/>
      <c r="L30" s="64"/>
      <c r="M30" s="64"/>
      <c r="O30" s="186"/>
      <c r="P30" s="186"/>
      <c r="Q30" s="186"/>
      <c r="R30" s="117" t="s">
        <v>238</v>
      </c>
      <c r="S30" s="345"/>
    </row>
    <row r="31" spans="2:19" ht="65.0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65.099999999999994" customHeight="1">
      <c r="B32" s="254"/>
      <c r="C32" s="346"/>
      <c r="D32" s="346"/>
      <c r="E32" s="341"/>
      <c r="F32" s="61" t="s">
        <v>101</v>
      </c>
      <c r="G32" s="62" t="s">
        <v>167</v>
      </c>
      <c r="I32" s="63" t="s">
        <v>361</v>
      </c>
      <c r="J32" s="305"/>
      <c r="K32" s="61"/>
      <c r="L32" s="64"/>
      <c r="M32" s="64"/>
      <c r="O32" s="186"/>
      <c r="P32" s="186"/>
      <c r="Q32" s="186"/>
      <c r="R32" s="341"/>
      <c r="S32" s="345"/>
    </row>
    <row r="33" spans="2:19" ht="65.099999999999994" customHeight="1">
      <c r="B33" s="254"/>
      <c r="C33" s="346"/>
      <c r="D33" s="346"/>
      <c r="E33" s="341"/>
      <c r="F33" s="61" t="s">
        <v>102</v>
      </c>
      <c r="G33" s="62" t="s">
        <v>168</v>
      </c>
      <c r="I33" s="63" t="s">
        <v>244</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customHeight="1">
      <c r="B35" s="254"/>
      <c r="C35" s="350"/>
      <c r="D35" s="346"/>
      <c r="E35" s="341"/>
      <c r="F35" s="61"/>
      <c r="G35" s="62"/>
      <c r="I35" s="63"/>
      <c r="J35" s="63"/>
      <c r="K35" s="61"/>
      <c r="L35" s="64"/>
      <c r="M35" s="64"/>
      <c r="O35" s="186"/>
      <c r="P35" s="186"/>
      <c r="Q35" s="186"/>
      <c r="R35" s="341"/>
      <c r="S35" s="117"/>
    </row>
    <row r="36" spans="2:19" ht="65.099999999999994" customHeight="1">
      <c r="B36" s="254"/>
      <c r="C36" s="350"/>
      <c r="D36" s="346"/>
      <c r="E36" s="341"/>
      <c r="F36" s="61"/>
      <c r="G36" s="62"/>
      <c r="I36" s="63"/>
      <c r="J36" s="63"/>
      <c r="K36" s="64"/>
      <c r="L36" s="64"/>
      <c r="M36" s="64"/>
      <c r="O36" s="186"/>
      <c r="P36" s="186"/>
      <c r="Q36" s="186"/>
      <c r="R36" s="341"/>
      <c r="S36" s="117"/>
    </row>
    <row r="37" spans="2:19" ht="65.099999999999994" customHeight="1">
      <c r="B37" s="254"/>
      <c r="C37" s="350"/>
      <c r="D37" s="346"/>
      <c r="E37" s="341"/>
      <c r="F37" s="61"/>
      <c r="G37" s="62"/>
      <c r="I37" s="63"/>
      <c r="J37" s="63"/>
      <c r="K37" s="61"/>
      <c r="L37" s="64"/>
      <c r="M37" s="64"/>
      <c r="O37" s="186"/>
      <c r="P37" s="186"/>
      <c r="Q37" s="186"/>
      <c r="R37" s="341"/>
      <c r="S37" s="117"/>
    </row>
    <row r="38" spans="2:19" ht="65.099999999999994"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65.099999999999994" customHeight="1">
      <c r="B41" s="255" t="s">
        <v>104</v>
      </c>
      <c r="C41" s="351" t="s">
        <v>105</v>
      </c>
      <c r="D41" s="371" t="s">
        <v>106</v>
      </c>
      <c r="E41" s="312"/>
      <c r="F41" s="110" t="s">
        <v>110</v>
      </c>
      <c r="G41" s="111" t="s">
        <v>169</v>
      </c>
      <c r="I41" s="33" t="s">
        <v>367</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248</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customHeight="1">
      <c r="B59" s="255"/>
      <c r="C59" s="374"/>
      <c r="D59" s="314"/>
      <c r="E59" s="363"/>
      <c r="F59" s="110"/>
      <c r="G59" s="111"/>
      <c r="I59" s="115"/>
      <c r="J59" s="115"/>
      <c r="K59" s="114"/>
      <c r="L59" s="114"/>
      <c r="M59" s="114"/>
      <c r="O59" s="112"/>
      <c r="P59" s="112"/>
      <c r="Q59" s="112"/>
      <c r="R59" s="314"/>
      <c r="S59" s="313"/>
    </row>
    <row r="60" spans="2:19" ht="65.099999999999994" customHeight="1">
      <c r="B60" s="255"/>
      <c r="C60" s="374"/>
      <c r="D60" s="363"/>
      <c r="E60" s="363"/>
      <c r="F60" s="110"/>
      <c r="G60" s="111"/>
      <c r="I60" s="115"/>
      <c r="J60" s="116"/>
      <c r="K60" s="114"/>
      <c r="L60" s="114"/>
      <c r="M60" s="114"/>
      <c r="O60" s="114"/>
      <c r="P60" s="114"/>
      <c r="Q60" s="114"/>
      <c r="R60" s="363"/>
      <c r="S60" s="314"/>
    </row>
    <row r="61" spans="2:19" ht="65.099999999999994" customHeight="1">
      <c r="B61" s="255"/>
      <c r="C61" s="374"/>
      <c r="D61" s="363"/>
      <c r="E61" s="363"/>
      <c r="F61" s="110"/>
      <c r="G61" s="111"/>
      <c r="I61" s="115"/>
      <c r="J61" s="115"/>
      <c r="K61" s="114"/>
      <c r="L61" s="114"/>
      <c r="M61" s="114"/>
      <c r="O61" s="114"/>
      <c r="P61" s="114"/>
      <c r="Q61" s="114"/>
      <c r="R61" s="363"/>
      <c r="S61" s="113"/>
    </row>
    <row r="62" spans="2:19" ht="65.099999999999994"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274</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77" t="s">
        <v>280</v>
      </c>
      <c r="J72" s="320"/>
      <c r="K72" s="136"/>
      <c r="L72" s="136"/>
      <c r="M72" s="136"/>
      <c r="O72" s="190"/>
      <c r="P72" s="190"/>
      <c r="Q72" s="190"/>
      <c r="R72" s="259"/>
      <c r="S72" s="288"/>
    </row>
    <row r="73" spans="2:19" ht="65.099999999999994" customHeight="1">
      <c r="B73" s="274"/>
      <c r="C73" s="337"/>
      <c r="D73" s="358"/>
      <c r="E73" s="340"/>
      <c r="F73" s="133" t="s">
        <v>153</v>
      </c>
      <c r="G73" s="134" t="s">
        <v>152</v>
      </c>
      <c r="I73" s="176"/>
      <c r="J73" s="320"/>
      <c r="K73" s="136"/>
      <c r="L73" s="136"/>
      <c r="M73" s="136"/>
      <c r="O73" s="190"/>
      <c r="P73" s="190"/>
      <c r="Q73" s="190"/>
      <c r="R73" s="259"/>
      <c r="S73" s="288"/>
    </row>
    <row r="74" spans="2:19" ht="65.099999999999994" customHeight="1">
      <c r="B74" s="274"/>
      <c r="C74" s="337"/>
      <c r="D74" s="358" t="s">
        <v>154</v>
      </c>
      <c r="E74" s="259"/>
      <c r="F74" s="133" t="s">
        <v>180</v>
      </c>
      <c r="G74" s="134" t="s">
        <v>276</v>
      </c>
      <c r="I74" s="17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77"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45">
      <c r="B77" s="104"/>
      <c r="C77" s="337"/>
      <c r="D77" s="335" t="s">
        <v>183</v>
      </c>
      <c r="E77" s="319"/>
      <c r="F77" s="133" t="s">
        <v>184</v>
      </c>
      <c r="G77" s="134" t="s">
        <v>278</v>
      </c>
      <c r="I77" s="167" t="s">
        <v>281</v>
      </c>
      <c r="J77" s="320"/>
      <c r="K77" s="136"/>
      <c r="L77" s="136"/>
      <c r="M77" s="136"/>
      <c r="O77" s="190"/>
      <c r="P77" s="190"/>
      <c r="Q77" s="190"/>
      <c r="R77" s="259" t="s">
        <v>284</v>
      </c>
      <c r="S77" s="288"/>
    </row>
    <row r="78" spans="2:19" ht="135">
      <c r="B78" s="104"/>
      <c r="C78" s="336"/>
      <c r="D78" s="336"/>
      <c r="E78" s="321"/>
      <c r="F78" s="133" t="s">
        <v>185</v>
      </c>
      <c r="G78" s="134" t="s">
        <v>279</v>
      </c>
      <c r="I78" s="167" t="s">
        <v>381</v>
      </c>
      <c r="J78" s="321"/>
      <c r="K78" s="136"/>
      <c r="L78" s="136"/>
      <c r="M78" s="136"/>
      <c r="O78" s="190"/>
      <c r="P78" s="190"/>
      <c r="Q78" s="190"/>
      <c r="R78" s="259"/>
      <c r="S78" s="289"/>
    </row>
    <row r="79" spans="2:19" ht="65.099999999999994" customHeight="1">
      <c r="G79" s="59"/>
    </row>
    <row r="80" spans="2:19" ht="65.099999999999994" customHeight="1">
      <c r="B80" s="17"/>
      <c r="C80" s="18"/>
      <c r="D80" s="17"/>
      <c r="E80" s="17"/>
      <c r="F80" s="18"/>
      <c r="G80" s="60"/>
      <c r="I80" s="19"/>
      <c r="J80" s="19"/>
      <c r="K80" s="18"/>
      <c r="L80" s="17"/>
      <c r="M80" s="17"/>
      <c r="O80" s="17"/>
      <c r="P80" s="17"/>
      <c r="Q80" s="17"/>
      <c r="R80" s="20"/>
      <c r="S80" s="17"/>
    </row>
    <row r="81" spans="2:19" ht="65.099999999999994" customHeight="1">
      <c r="B81" s="252"/>
      <c r="C81" s="385"/>
      <c r="D81" s="375"/>
      <c r="E81" s="362"/>
      <c r="F81" s="73"/>
      <c r="G81" s="74"/>
      <c r="I81" s="34"/>
      <c r="J81" s="34"/>
      <c r="K81" s="72"/>
      <c r="L81" s="72"/>
      <c r="M81" s="72"/>
      <c r="O81" s="72"/>
      <c r="P81" s="72"/>
      <c r="Q81" s="72"/>
      <c r="R81" s="362"/>
      <c r="S81" s="76"/>
    </row>
    <row r="82" spans="2:19" ht="65.099999999999994" customHeight="1">
      <c r="B82" s="252"/>
      <c r="C82" s="385"/>
      <c r="D82" s="375"/>
      <c r="E82" s="362"/>
      <c r="F82" s="73"/>
      <c r="G82" s="74"/>
      <c r="I82" s="34"/>
      <c r="J82" s="34"/>
      <c r="K82" s="72"/>
      <c r="L82" s="72"/>
      <c r="M82" s="72"/>
      <c r="O82" s="72"/>
      <c r="P82" s="72"/>
      <c r="Q82" s="72"/>
      <c r="R82" s="362"/>
      <c r="S82" s="76"/>
    </row>
    <row r="83" spans="2:19" ht="65.099999999999994" customHeight="1">
      <c r="B83" s="252"/>
      <c r="C83" s="385"/>
      <c r="D83" s="375"/>
      <c r="E83" s="362"/>
      <c r="F83" s="73"/>
      <c r="G83" s="74"/>
      <c r="I83" s="34"/>
      <c r="J83" s="34"/>
      <c r="K83" s="72"/>
      <c r="L83" s="72"/>
      <c r="M83" s="72"/>
      <c r="O83" s="72"/>
      <c r="P83" s="72"/>
      <c r="Q83" s="72"/>
      <c r="R83" s="362"/>
      <c r="S83" s="76"/>
    </row>
    <row r="84" spans="2:19" ht="65.099999999999994" customHeight="1">
      <c r="B84" s="252"/>
      <c r="C84" s="385"/>
      <c r="D84" s="375"/>
      <c r="E84" s="362"/>
      <c r="F84" s="73"/>
      <c r="G84" s="74"/>
      <c r="I84" s="34"/>
      <c r="J84" s="86"/>
      <c r="K84" s="72"/>
      <c r="L84" s="72"/>
      <c r="M84" s="72"/>
      <c r="O84" s="72"/>
      <c r="P84" s="72"/>
      <c r="Q84" s="72"/>
      <c r="R84" s="362"/>
      <c r="S84" s="76"/>
    </row>
    <row r="85" spans="2:19" ht="65.099999999999994" customHeight="1">
      <c r="B85" s="252"/>
      <c r="C85" s="385"/>
      <c r="D85" s="375"/>
      <c r="E85" s="362"/>
      <c r="F85" s="73"/>
      <c r="G85" s="74"/>
      <c r="I85" s="34"/>
      <c r="J85" s="75"/>
      <c r="K85" s="72"/>
      <c r="L85" s="72"/>
      <c r="M85" s="72"/>
      <c r="O85" s="72"/>
      <c r="P85" s="72"/>
      <c r="Q85" s="72"/>
      <c r="R85" s="362"/>
      <c r="S85" s="76"/>
    </row>
    <row r="86" spans="2:19" ht="123" customHeight="1">
      <c r="B86" s="252"/>
      <c r="C86" s="385"/>
      <c r="D86" s="375"/>
      <c r="E86" s="362"/>
      <c r="F86" s="73"/>
      <c r="G86" s="74"/>
      <c r="I86" s="34"/>
      <c r="J86" s="75"/>
      <c r="K86" s="72"/>
      <c r="L86" s="72"/>
      <c r="M86" s="72"/>
      <c r="O86" s="72"/>
      <c r="P86" s="72"/>
      <c r="Q86" s="72"/>
      <c r="R86" s="362"/>
      <c r="S86" s="76"/>
    </row>
    <row r="87" spans="2:19">
      <c r="B87" s="252"/>
      <c r="C87" s="386"/>
      <c r="D87" s="361"/>
      <c r="E87" s="361"/>
      <c r="F87" s="23"/>
      <c r="G87" s="58"/>
      <c r="I87" s="24"/>
      <c r="J87" s="28"/>
      <c r="K87" s="25"/>
      <c r="L87" s="25"/>
      <c r="M87" s="25"/>
      <c r="O87" s="25"/>
      <c r="P87" s="25"/>
      <c r="Q87" s="25"/>
      <c r="R87" s="361"/>
      <c r="S87" s="71"/>
    </row>
    <row r="88" spans="2:19">
      <c r="B88" s="252"/>
      <c r="C88" s="387"/>
      <c r="D88" s="361"/>
      <c r="E88" s="361"/>
      <c r="F88" s="23"/>
      <c r="G88" s="58"/>
      <c r="I88" s="24"/>
      <c r="J88" s="28"/>
      <c r="K88" s="25"/>
      <c r="L88" s="25"/>
      <c r="M88" s="25"/>
      <c r="O88" s="25"/>
      <c r="P88" s="25"/>
      <c r="Q88" s="25"/>
      <c r="R88" s="361"/>
      <c r="S88" s="71"/>
    </row>
    <row r="89" spans="2:19" ht="65.099999999999994" customHeight="1">
      <c r="G89" s="59"/>
    </row>
    <row r="90" spans="2:19" ht="65.099999999999994" customHeight="1">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207</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386</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386</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0">
      <c r="B103" s="253"/>
      <c r="C103" s="318"/>
      <c r="D103" s="330"/>
      <c r="E103" s="293"/>
      <c r="F103" s="170" t="s">
        <v>196</v>
      </c>
      <c r="G103" s="174" t="s">
        <v>213</v>
      </c>
      <c r="I103" s="160" t="s">
        <v>293</v>
      </c>
      <c r="J103" s="323"/>
      <c r="K103" s="161"/>
      <c r="L103" s="161"/>
      <c r="M103" s="161"/>
      <c r="O103" s="186"/>
      <c r="P103" s="186"/>
      <c r="Q103" s="193"/>
      <c r="R103" s="295"/>
      <c r="S103" s="286"/>
    </row>
    <row r="104" spans="2:19">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R91:R94"/>
    <mergeCell ref="S91:S96"/>
    <mergeCell ref="I92:I94"/>
    <mergeCell ref="D96:D97"/>
    <mergeCell ref="E96:E97"/>
    <mergeCell ref="S97:S103"/>
    <mergeCell ref="C98:C104"/>
    <mergeCell ref="D98:D99"/>
    <mergeCell ref="E98:E100"/>
    <mergeCell ref="J98:J103"/>
    <mergeCell ref="R98:R99"/>
    <mergeCell ref="D100:D103"/>
    <mergeCell ref="R100:R103"/>
    <mergeCell ref="E101:E103"/>
    <mergeCell ref="S53:S58"/>
    <mergeCell ref="R56:R58"/>
    <mergeCell ref="D57:D58"/>
    <mergeCell ref="C65:C70"/>
    <mergeCell ref="D65:D66"/>
    <mergeCell ref="E65:E66"/>
    <mergeCell ref="J65:J70"/>
    <mergeCell ref="R65:R66"/>
    <mergeCell ref="S65:S70"/>
    <mergeCell ref="D69:D70"/>
    <mergeCell ref="E69:E70"/>
    <mergeCell ref="R69:R70"/>
    <mergeCell ref="D48:D49"/>
    <mergeCell ref="E48:E49"/>
    <mergeCell ref="R48:R49"/>
    <mergeCell ref="D50:D52"/>
    <mergeCell ref="E50:E52"/>
    <mergeCell ref="R50:R52"/>
    <mergeCell ref="C53:C58"/>
    <mergeCell ref="D53:D56"/>
    <mergeCell ref="E53:E56"/>
    <mergeCell ref="J53:J58"/>
    <mergeCell ref="R53:R55"/>
    <mergeCell ref="E14:E15"/>
    <mergeCell ref="R14:R15"/>
    <mergeCell ref="D16:D18"/>
    <mergeCell ref="E16:E18"/>
    <mergeCell ref="R16:R18"/>
    <mergeCell ref="C19:C24"/>
    <mergeCell ref="J19:J24"/>
    <mergeCell ref="S19:S24"/>
    <mergeCell ref="D21:D23"/>
    <mergeCell ref="E21:E23"/>
    <mergeCell ref="R21:R23"/>
    <mergeCell ref="B91:B104"/>
    <mergeCell ref="C91:C97"/>
    <mergeCell ref="D91:D94"/>
    <mergeCell ref="D74:D76"/>
    <mergeCell ref="E74:E76"/>
    <mergeCell ref="R74:R76"/>
    <mergeCell ref="B65:B76"/>
    <mergeCell ref="C71:C78"/>
    <mergeCell ref="D71:D73"/>
    <mergeCell ref="E71:E73"/>
    <mergeCell ref="J71:J78"/>
    <mergeCell ref="R71:R73"/>
    <mergeCell ref="R77:R78"/>
    <mergeCell ref="B81:B88"/>
    <mergeCell ref="C81:C86"/>
    <mergeCell ref="D81:D86"/>
    <mergeCell ref="E81:E86"/>
    <mergeCell ref="R81:R86"/>
    <mergeCell ref="C87:C88"/>
    <mergeCell ref="D87:D88"/>
    <mergeCell ref="E87:E88"/>
    <mergeCell ref="R87:R88"/>
    <mergeCell ref="E91:E94"/>
    <mergeCell ref="J91:J97"/>
    <mergeCell ref="S71:S78"/>
    <mergeCell ref="D77:D78"/>
    <mergeCell ref="E77:E78"/>
    <mergeCell ref="B41:B62"/>
    <mergeCell ref="C59:C62"/>
    <mergeCell ref="D59:D62"/>
    <mergeCell ref="E59:E62"/>
    <mergeCell ref="R59:R62"/>
    <mergeCell ref="S59:S60"/>
    <mergeCell ref="C41:C45"/>
    <mergeCell ref="D41:D42"/>
    <mergeCell ref="E41:E42"/>
    <mergeCell ref="J41:J45"/>
    <mergeCell ref="R41:R42"/>
    <mergeCell ref="S41:S45"/>
    <mergeCell ref="D43:D44"/>
    <mergeCell ref="E43:E44"/>
    <mergeCell ref="R43:R44"/>
    <mergeCell ref="C46:C52"/>
    <mergeCell ref="D46:D47"/>
    <mergeCell ref="E46:E47"/>
    <mergeCell ref="J46:J52"/>
    <mergeCell ref="R46:R47"/>
    <mergeCell ref="S46:S52"/>
    <mergeCell ref="B26:B38"/>
    <mergeCell ref="C26:C30"/>
    <mergeCell ref="C31:C34"/>
    <mergeCell ref="D31:D34"/>
    <mergeCell ref="E31:E34"/>
    <mergeCell ref="R31:R34"/>
    <mergeCell ref="D26:D29"/>
    <mergeCell ref="E26:E29"/>
    <mergeCell ref="J26:J30"/>
    <mergeCell ref="R26:R29"/>
    <mergeCell ref="S26:S30"/>
    <mergeCell ref="J31:J34"/>
    <mergeCell ref="S31:S34"/>
    <mergeCell ref="C35:C38"/>
    <mergeCell ref="D35:D38"/>
    <mergeCell ref="E35:E38"/>
    <mergeCell ref="R35:R38"/>
    <mergeCell ref="B3:G3"/>
    <mergeCell ref="I3:M3"/>
    <mergeCell ref="O3:S3"/>
    <mergeCell ref="C7:C11"/>
    <mergeCell ref="D7:D11"/>
    <mergeCell ref="E7:E11"/>
    <mergeCell ref="R7:R11"/>
    <mergeCell ref="C12:C18"/>
    <mergeCell ref="B7:B24"/>
    <mergeCell ref="J7:J10"/>
    <mergeCell ref="S7:S10"/>
    <mergeCell ref="D12:D13"/>
    <mergeCell ref="E12:E13"/>
    <mergeCell ref="J12:J18"/>
    <mergeCell ref="R12:R13"/>
    <mergeCell ref="S12:S18"/>
    <mergeCell ref="D14:D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FD2B62-E02B-4651-9368-FFC2AD39DEB5}">
          <x14:formula1>
            <xm:f>Synthèse!$D$5:$D$9</xm:f>
          </x14:formula1>
          <xm:sqref>O81:O88 O41:O62 O65:O78 O26:O38 O7:O24 O91:O104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E2E24-C5C6-45B1-B8EB-A44A116438FA}">
  <sheetPr>
    <tabColor theme="9" tint="0.39997558519241921"/>
  </sheetPr>
  <dimension ref="A1:X105"/>
  <sheetViews>
    <sheetView showGridLines="0" tabSelected="1" zoomScale="80" zoomScaleNormal="70" workbookViewId="0">
      <pane xSplit="4" ySplit="4" topLeftCell="E14" activePane="bottomRight" state="frozen"/>
      <selection pane="topRight" activeCell="E1" sqref="E1"/>
      <selection pane="bottomLeft" activeCell="A5" sqref="A5"/>
      <selection pane="bottomRight" activeCell="E12" sqref="E12:E13"/>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412</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217</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344</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346</v>
      </c>
      <c r="J10" s="291"/>
      <c r="K10" s="129"/>
      <c r="L10" s="129"/>
      <c r="M10" s="129"/>
      <c r="O10" s="186"/>
      <c r="P10" s="186"/>
      <c r="Q10" s="186"/>
      <c r="R10" s="292"/>
      <c r="S10" s="344"/>
    </row>
    <row r="11" spans="1:24" ht="65.099999999999994"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352</v>
      </c>
      <c r="J19" s="298" t="s">
        <v>356</v>
      </c>
      <c r="K19" s="129"/>
      <c r="L19" s="129"/>
      <c r="M19" s="129"/>
      <c r="O19" s="188"/>
      <c r="P19" s="189"/>
      <c r="Q19" s="190"/>
      <c r="R19" s="131" t="s">
        <v>232</v>
      </c>
      <c r="S19" s="286"/>
    </row>
    <row r="20" spans="2:19" ht="65.099999999999994"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235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45">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65.099999999999994" customHeight="1">
      <c r="B29" s="254"/>
      <c r="C29" s="348"/>
      <c r="D29" s="370"/>
      <c r="E29" s="378"/>
      <c r="F29" s="231" t="s">
        <v>96</v>
      </c>
      <c r="G29" s="62" t="s">
        <v>165</v>
      </c>
      <c r="I29" s="63" t="s">
        <v>357</v>
      </c>
      <c r="J29" s="305"/>
      <c r="K29" s="64"/>
      <c r="L29" s="64"/>
      <c r="M29" s="64"/>
      <c r="O29" s="186"/>
      <c r="P29" s="186"/>
      <c r="Q29" s="186"/>
      <c r="R29" s="306"/>
      <c r="S29" s="345"/>
    </row>
    <row r="30" spans="2:19" ht="65.099999999999994" customHeight="1">
      <c r="B30" s="254"/>
      <c r="C30" s="349"/>
      <c r="D30" s="230" t="s">
        <v>97</v>
      </c>
      <c r="E30" s="232"/>
      <c r="F30" s="231" t="s">
        <v>98</v>
      </c>
      <c r="G30" s="62" t="s">
        <v>166</v>
      </c>
      <c r="I30" s="63" t="s">
        <v>359</v>
      </c>
      <c r="J30" s="306"/>
      <c r="K30" s="61"/>
      <c r="L30" s="64"/>
      <c r="M30" s="64"/>
      <c r="O30" s="186"/>
      <c r="P30" s="186"/>
      <c r="Q30" s="186"/>
      <c r="R30" s="117" t="s">
        <v>238</v>
      </c>
      <c r="S30" s="345"/>
    </row>
    <row r="31" spans="2:19" ht="65.0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65.099999999999994" customHeight="1">
      <c r="B32" s="254"/>
      <c r="C32" s="346"/>
      <c r="D32" s="346"/>
      <c r="E32" s="341"/>
      <c r="F32" s="61" t="s">
        <v>101</v>
      </c>
      <c r="G32" s="62" t="s">
        <v>167</v>
      </c>
      <c r="I32" s="63" t="s">
        <v>361</v>
      </c>
      <c r="J32" s="305"/>
      <c r="K32" s="61"/>
      <c r="L32" s="64"/>
      <c r="M32" s="64"/>
      <c r="O32" s="186"/>
      <c r="P32" s="186"/>
      <c r="Q32" s="186"/>
      <c r="R32" s="341"/>
      <c r="S32" s="345"/>
    </row>
    <row r="33" spans="2:19" ht="65.099999999999994" customHeight="1">
      <c r="B33" s="254"/>
      <c r="C33" s="346"/>
      <c r="D33" s="346"/>
      <c r="E33" s="341"/>
      <c r="F33" s="61" t="s">
        <v>102</v>
      </c>
      <c r="G33" s="62" t="s">
        <v>168</v>
      </c>
      <c r="I33" s="63" t="s">
        <v>244</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customHeight="1">
      <c r="B35" s="254"/>
      <c r="C35" s="350"/>
      <c r="D35" s="346"/>
      <c r="E35" s="341"/>
      <c r="F35" s="61"/>
      <c r="G35" s="62"/>
      <c r="I35" s="63"/>
      <c r="J35" s="63"/>
      <c r="K35" s="61"/>
      <c r="L35" s="64"/>
      <c r="M35" s="64"/>
      <c r="O35" s="186"/>
      <c r="P35" s="186"/>
      <c r="Q35" s="186"/>
      <c r="R35" s="341"/>
      <c r="S35" s="117"/>
    </row>
    <row r="36" spans="2:19" ht="65.099999999999994" customHeight="1">
      <c r="B36" s="254"/>
      <c r="C36" s="350"/>
      <c r="D36" s="346"/>
      <c r="E36" s="341"/>
      <c r="F36" s="61"/>
      <c r="G36" s="62"/>
      <c r="I36" s="63"/>
      <c r="J36" s="63"/>
      <c r="K36" s="64"/>
      <c r="L36" s="64"/>
      <c r="M36" s="64"/>
      <c r="O36" s="186"/>
      <c r="P36" s="186"/>
      <c r="Q36" s="186"/>
      <c r="R36" s="341"/>
      <c r="S36" s="117"/>
    </row>
    <row r="37" spans="2:19" ht="65.099999999999994" customHeight="1">
      <c r="B37" s="254"/>
      <c r="C37" s="350"/>
      <c r="D37" s="346"/>
      <c r="E37" s="341"/>
      <c r="F37" s="61"/>
      <c r="G37" s="62"/>
      <c r="I37" s="63"/>
      <c r="J37" s="63"/>
      <c r="K37" s="61"/>
      <c r="L37" s="64"/>
      <c r="M37" s="64"/>
      <c r="O37" s="186"/>
      <c r="P37" s="186"/>
      <c r="Q37" s="186"/>
      <c r="R37" s="341"/>
      <c r="S37" s="117"/>
    </row>
    <row r="38" spans="2:19" ht="65.099999999999994"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65.099999999999994" customHeight="1">
      <c r="B41" s="255" t="s">
        <v>104</v>
      </c>
      <c r="C41" s="351" t="s">
        <v>105</v>
      </c>
      <c r="D41" s="371" t="s">
        <v>106</v>
      </c>
      <c r="E41" s="312"/>
      <c r="F41" s="110" t="s">
        <v>110</v>
      </c>
      <c r="G41" s="111" t="s">
        <v>169</v>
      </c>
      <c r="I41" s="33" t="s">
        <v>367</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248</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customHeight="1">
      <c r="B59" s="255"/>
      <c r="C59" s="374"/>
      <c r="D59" s="314"/>
      <c r="E59" s="363"/>
      <c r="F59" s="110"/>
      <c r="G59" s="111"/>
      <c r="I59" s="115"/>
      <c r="J59" s="115"/>
      <c r="K59" s="114"/>
      <c r="L59" s="114"/>
      <c r="M59" s="114"/>
      <c r="O59" s="112"/>
      <c r="P59" s="112"/>
      <c r="Q59" s="112"/>
      <c r="R59" s="314"/>
      <c r="S59" s="313"/>
    </row>
    <row r="60" spans="2:19" ht="65.099999999999994" customHeight="1">
      <c r="B60" s="255"/>
      <c r="C60" s="374"/>
      <c r="D60" s="363"/>
      <c r="E60" s="363"/>
      <c r="F60" s="110"/>
      <c r="G60" s="111"/>
      <c r="I60" s="115"/>
      <c r="J60" s="116"/>
      <c r="K60" s="114"/>
      <c r="L60" s="114"/>
      <c r="M60" s="114"/>
      <c r="O60" s="114"/>
      <c r="P60" s="114"/>
      <c r="Q60" s="114"/>
      <c r="R60" s="363"/>
      <c r="S60" s="314"/>
    </row>
    <row r="61" spans="2:19" ht="65.099999999999994" customHeight="1">
      <c r="B61" s="255"/>
      <c r="C61" s="374"/>
      <c r="D61" s="363"/>
      <c r="E61" s="363"/>
      <c r="F61" s="110"/>
      <c r="G61" s="111"/>
      <c r="I61" s="115"/>
      <c r="J61" s="115"/>
      <c r="K61" s="114"/>
      <c r="L61" s="114"/>
      <c r="M61" s="114"/>
      <c r="O61" s="114"/>
      <c r="P61" s="114"/>
      <c r="Q61" s="114"/>
      <c r="R61" s="363"/>
      <c r="S61" s="113"/>
    </row>
    <row r="62" spans="2:19" ht="65.099999999999994"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274</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77" t="s">
        <v>280</v>
      </c>
      <c r="J72" s="320"/>
      <c r="K72" s="136"/>
      <c r="L72" s="136"/>
      <c r="M72" s="136"/>
      <c r="O72" s="190"/>
      <c r="P72" s="190"/>
      <c r="Q72" s="190"/>
      <c r="R72" s="259"/>
      <c r="S72" s="288"/>
    </row>
    <row r="73" spans="2:19" ht="65.099999999999994" customHeight="1">
      <c r="B73" s="274"/>
      <c r="C73" s="337"/>
      <c r="D73" s="358"/>
      <c r="E73" s="340"/>
      <c r="F73" s="133" t="s">
        <v>153</v>
      </c>
      <c r="G73" s="134" t="s">
        <v>152</v>
      </c>
      <c r="I73" s="176"/>
      <c r="J73" s="320"/>
      <c r="K73" s="136"/>
      <c r="L73" s="136"/>
      <c r="M73" s="136"/>
      <c r="O73" s="190"/>
      <c r="P73" s="190"/>
      <c r="Q73" s="190"/>
      <c r="R73" s="259"/>
      <c r="S73" s="288"/>
    </row>
    <row r="74" spans="2:19" ht="65.099999999999994" customHeight="1">
      <c r="B74" s="274"/>
      <c r="C74" s="337"/>
      <c r="D74" s="358" t="s">
        <v>154</v>
      </c>
      <c r="E74" s="259"/>
      <c r="F74" s="133" t="s">
        <v>180</v>
      </c>
      <c r="G74" s="134" t="s">
        <v>276</v>
      </c>
      <c r="I74" s="17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77"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45">
      <c r="B77" s="104"/>
      <c r="C77" s="337"/>
      <c r="D77" s="335" t="s">
        <v>183</v>
      </c>
      <c r="E77" s="319"/>
      <c r="F77" s="133" t="s">
        <v>184</v>
      </c>
      <c r="G77" s="134" t="s">
        <v>278</v>
      </c>
      <c r="I77" s="167" t="s">
        <v>281</v>
      </c>
      <c r="J77" s="320"/>
      <c r="K77" s="136"/>
      <c r="L77" s="136"/>
      <c r="M77" s="136"/>
      <c r="O77" s="190"/>
      <c r="P77" s="190"/>
      <c r="Q77" s="190"/>
      <c r="R77" s="259" t="s">
        <v>284</v>
      </c>
      <c r="S77" s="288"/>
    </row>
    <row r="78" spans="2:19" ht="135">
      <c r="B78" s="104"/>
      <c r="C78" s="336"/>
      <c r="D78" s="336"/>
      <c r="E78" s="321"/>
      <c r="F78" s="133" t="s">
        <v>185</v>
      </c>
      <c r="G78" s="134" t="s">
        <v>279</v>
      </c>
      <c r="I78" s="167" t="s">
        <v>381</v>
      </c>
      <c r="J78" s="321"/>
      <c r="K78" s="136"/>
      <c r="L78" s="136"/>
      <c r="M78" s="136"/>
      <c r="O78" s="190"/>
      <c r="P78" s="190"/>
      <c r="Q78" s="190"/>
      <c r="R78" s="259"/>
      <c r="S78" s="289"/>
    </row>
    <row r="79" spans="2:19" ht="65.099999999999994" customHeight="1">
      <c r="G79" s="59"/>
    </row>
    <row r="80" spans="2:19" ht="65.099999999999994" customHeight="1">
      <c r="B80" s="17"/>
      <c r="C80" s="18"/>
      <c r="D80" s="17"/>
      <c r="E80" s="17"/>
      <c r="F80" s="18"/>
      <c r="G80" s="60"/>
      <c r="I80" s="19"/>
      <c r="J80" s="19"/>
      <c r="K80" s="18"/>
      <c r="L80" s="17"/>
      <c r="M80" s="17"/>
      <c r="O80" s="17"/>
      <c r="P80" s="17"/>
      <c r="Q80" s="17"/>
      <c r="R80" s="20"/>
      <c r="S80" s="17"/>
    </row>
    <row r="81" spans="2:19" ht="65.099999999999994" customHeight="1">
      <c r="B81" s="252"/>
      <c r="C81" s="385"/>
      <c r="D81" s="375"/>
      <c r="E81" s="362"/>
      <c r="F81" s="73"/>
      <c r="G81" s="74"/>
      <c r="I81" s="34"/>
      <c r="J81" s="34"/>
      <c r="K81" s="72"/>
      <c r="L81" s="72"/>
      <c r="M81" s="72"/>
      <c r="O81" s="72"/>
      <c r="P81" s="72"/>
      <c r="Q81" s="72"/>
      <c r="R81" s="362"/>
      <c r="S81" s="76"/>
    </row>
    <row r="82" spans="2:19" ht="65.099999999999994" customHeight="1">
      <c r="B82" s="252"/>
      <c r="C82" s="385"/>
      <c r="D82" s="375"/>
      <c r="E82" s="362"/>
      <c r="F82" s="73"/>
      <c r="G82" s="74"/>
      <c r="I82" s="34"/>
      <c r="J82" s="34"/>
      <c r="K82" s="72"/>
      <c r="L82" s="72"/>
      <c r="M82" s="72"/>
      <c r="O82" s="72"/>
      <c r="P82" s="72"/>
      <c r="Q82" s="72"/>
      <c r="R82" s="362"/>
      <c r="S82" s="76"/>
    </row>
    <row r="83" spans="2:19" ht="65.099999999999994" customHeight="1">
      <c r="B83" s="252"/>
      <c r="C83" s="385"/>
      <c r="D83" s="375"/>
      <c r="E83" s="362"/>
      <c r="F83" s="73"/>
      <c r="G83" s="74"/>
      <c r="I83" s="34"/>
      <c r="J83" s="34"/>
      <c r="K83" s="72"/>
      <c r="L83" s="72"/>
      <c r="M83" s="72"/>
      <c r="O83" s="72"/>
      <c r="P83" s="72"/>
      <c r="Q83" s="72"/>
      <c r="R83" s="362"/>
      <c r="S83" s="76"/>
    </row>
    <row r="84" spans="2:19" ht="65.099999999999994" customHeight="1">
      <c r="B84" s="252"/>
      <c r="C84" s="385"/>
      <c r="D84" s="375"/>
      <c r="E84" s="362"/>
      <c r="F84" s="73"/>
      <c r="G84" s="74"/>
      <c r="I84" s="34"/>
      <c r="J84" s="86"/>
      <c r="K84" s="72"/>
      <c r="L84" s="72"/>
      <c r="M84" s="72"/>
      <c r="O84" s="72"/>
      <c r="P84" s="72"/>
      <c r="Q84" s="72"/>
      <c r="R84" s="362"/>
      <c r="S84" s="76"/>
    </row>
    <row r="85" spans="2:19" ht="65.099999999999994" customHeight="1">
      <c r="B85" s="252"/>
      <c r="C85" s="385"/>
      <c r="D85" s="375"/>
      <c r="E85" s="362"/>
      <c r="F85" s="73"/>
      <c r="G85" s="74"/>
      <c r="I85" s="34"/>
      <c r="J85" s="75"/>
      <c r="K85" s="72"/>
      <c r="L85" s="72"/>
      <c r="M85" s="72"/>
      <c r="O85" s="72"/>
      <c r="P85" s="72"/>
      <c r="Q85" s="72"/>
      <c r="R85" s="362"/>
      <c r="S85" s="76"/>
    </row>
    <row r="86" spans="2:19" ht="123" customHeight="1">
      <c r="B86" s="252"/>
      <c r="C86" s="385"/>
      <c r="D86" s="375"/>
      <c r="E86" s="362"/>
      <c r="F86" s="73"/>
      <c r="G86" s="74"/>
      <c r="I86" s="34"/>
      <c r="J86" s="75"/>
      <c r="K86" s="72"/>
      <c r="L86" s="72"/>
      <c r="M86" s="72"/>
      <c r="O86" s="72"/>
      <c r="P86" s="72"/>
      <c r="Q86" s="72"/>
      <c r="R86" s="362"/>
      <c r="S86" s="76"/>
    </row>
    <row r="87" spans="2:19">
      <c r="B87" s="252"/>
      <c r="C87" s="386"/>
      <c r="D87" s="361"/>
      <c r="E87" s="361"/>
      <c r="F87" s="23"/>
      <c r="G87" s="58"/>
      <c r="I87" s="24"/>
      <c r="J87" s="28"/>
      <c r="K87" s="25"/>
      <c r="L87" s="25"/>
      <c r="M87" s="25"/>
      <c r="O87" s="25"/>
      <c r="P87" s="25"/>
      <c r="Q87" s="25"/>
      <c r="R87" s="361"/>
      <c r="S87" s="71"/>
    </row>
    <row r="88" spans="2:19">
      <c r="B88" s="252"/>
      <c r="C88" s="387"/>
      <c r="D88" s="361"/>
      <c r="E88" s="361"/>
      <c r="F88" s="23"/>
      <c r="G88" s="58"/>
      <c r="I88" s="24"/>
      <c r="J88" s="28"/>
      <c r="K88" s="25"/>
      <c r="L88" s="25"/>
      <c r="M88" s="25"/>
      <c r="O88" s="25"/>
      <c r="P88" s="25"/>
      <c r="Q88" s="25"/>
      <c r="R88" s="361"/>
      <c r="S88" s="71"/>
    </row>
    <row r="89" spans="2:19" ht="65.099999999999994" customHeight="1">
      <c r="G89" s="59"/>
    </row>
    <row r="90" spans="2:19" ht="65.099999999999994" customHeight="1">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207</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386</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386</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0">
      <c r="B103" s="253"/>
      <c r="C103" s="318"/>
      <c r="D103" s="330"/>
      <c r="E103" s="293"/>
      <c r="F103" s="170" t="s">
        <v>196</v>
      </c>
      <c r="G103" s="174" t="s">
        <v>213</v>
      </c>
      <c r="I103" s="160" t="s">
        <v>293</v>
      </c>
      <c r="J103" s="323"/>
      <c r="K103" s="161"/>
      <c r="L103" s="161"/>
      <c r="M103" s="161"/>
      <c r="O103" s="186"/>
      <c r="P103" s="186"/>
      <c r="Q103" s="193"/>
      <c r="R103" s="295"/>
      <c r="S103" s="286"/>
    </row>
    <row r="104" spans="2:19">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R91:R94"/>
    <mergeCell ref="S91:S96"/>
    <mergeCell ref="I92:I94"/>
    <mergeCell ref="D96:D97"/>
    <mergeCell ref="E96:E97"/>
    <mergeCell ref="S97:S103"/>
    <mergeCell ref="C98:C104"/>
    <mergeCell ref="D98:D99"/>
    <mergeCell ref="E98:E100"/>
    <mergeCell ref="J98:J103"/>
    <mergeCell ref="R98:R99"/>
    <mergeCell ref="D100:D103"/>
    <mergeCell ref="R100:R103"/>
    <mergeCell ref="E101:E103"/>
    <mergeCell ref="S53:S58"/>
    <mergeCell ref="R56:R58"/>
    <mergeCell ref="D57:D58"/>
    <mergeCell ref="C65:C70"/>
    <mergeCell ref="D65:D66"/>
    <mergeCell ref="E65:E66"/>
    <mergeCell ref="J65:J70"/>
    <mergeCell ref="R65:R66"/>
    <mergeCell ref="S65:S70"/>
    <mergeCell ref="D69:D70"/>
    <mergeCell ref="E69:E70"/>
    <mergeCell ref="R69:R70"/>
    <mergeCell ref="D48:D49"/>
    <mergeCell ref="E48:E49"/>
    <mergeCell ref="R48:R49"/>
    <mergeCell ref="D50:D52"/>
    <mergeCell ref="E50:E52"/>
    <mergeCell ref="R50:R52"/>
    <mergeCell ref="C53:C58"/>
    <mergeCell ref="D53:D56"/>
    <mergeCell ref="E53:E56"/>
    <mergeCell ref="J53:J58"/>
    <mergeCell ref="R53:R55"/>
    <mergeCell ref="E14:E15"/>
    <mergeCell ref="R14:R15"/>
    <mergeCell ref="D16:D18"/>
    <mergeCell ref="E16:E18"/>
    <mergeCell ref="R16:R18"/>
    <mergeCell ref="C19:C24"/>
    <mergeCell ref="J19:J24"/>
    <mergeCell ref="S19:S24"/>
    <mergeCell ref="D21:D23"/>
    <mergeCell ref="E21:E23"/>
    <mergeCell ref="R21:R23"/>
    <mergeCell ref="B91:B104"/>
    <mergeCell ref="C91:C97"/>
    <mergeCell ref="D91:D94"/>
    <mergeCell ref="D74:D76"/>
    <mergeCell ref="E74:E76"/>
    <mergeCell ref="R74:R76"/>
    <mergeCell ref="B65:B76"/>
    <mergeCell ref="C71:C78"/>
    <mergeCell ref="D71:D73"/>
    <mergeCell ref="E71:E73"/>
    <mergeCell ref="J71:J78"/>
    <mergeCell ref="R71:R73"/>
    <mergeCell ref="R77:R78"/>
    <mergeCell ref="B81:B88"/>
    <mergeCell ref="C81:C86"/>
    <mergeCell ref="D81:D86"/>
    <mergeCell ref="E81:E86"/>
    <mergeCell ref="R81:R86"/>
    <mergeCell ref="C87:C88"/>
    <mergeCell ref="D87:D88"/>
    <mergeCell ref="E87:E88"/>
    <mergeCell ref="R87:R88"/>
    <mergeCell ref="E91:E94"/>
    <mergeCell ref="J91:J97"/>
    <mergeCell ref="S71:S78"/>
    <mergeCell ref="D77:D78"/>
    <mergeCell ref="E77:E78"/>
    <mergeCell ref="B41:B62"/>
    <mergeCell ref="C59:C62"/>
    <mergeCell ref="D59:D62"/>
    <mergeCell ref="E59:E62"/>
    <mergeCell ref="R59:R62"/>
    <mergeCell ref="S59:S60"/>
    <mergeCell ref="C41:C45"/>
    <mergeCell ref="D41:D42"/>
    <mergeCell ref="E41:E42"/>
    <mergeCell ref="J41:J45"/>
    <mergeCell ref="R41:R42"/>
    <mergeCell ref="S41:S45"/>
    <mergeCell ref="D43:D44"/>
    <mergeCell ref="E43:E44"/>
    <mergeCell ref="R43:R44"/>
    <mergeCell ref="C46:C52"/>
    <mergeCell ref="D46:D47"/>
    <mergeCell ref="E46:E47"/>
    <mergeCell ref="J46:J52"/>
    <mergeCell ref="R46:R47"/>
    <mergeCell ref="S46:S52"/>
    <mergeCell ref="B26:B38"/>
    <mergeCell ref="C26:C30"/>
    <mergeCell ref="C31:C34"/>
    <mergeCell ref="D31:D34"/>
    <mergeCell ref="E31:E34"/>
    <mergeCell ref="R31:R34"/>
    <mergeCell ref="D26:D29"/>
    <mergeCell ref="E26:E29"/>
    <mergeCell ref="J26:J30"/>
    <mergeCell ref="R26:R29"/>
    <mergeCell ref="S26:S30"/>
    <mergeCell ref="J31:J34"/>
    <mergeCell ref="S31:S34"/>
    <mergeCell ref="C35:C38"/>
    <mergeCell ref="D35:D38"/>
    <mergeCell ref="E35:E38"/>
    <mergeCell ref="R35:R38"/>
    <mergeCell ref="B3:G3"/>
    <mergeCell ref="I3:M3"/>
    <mergeCell ref="O3:S3"/>
    <mergeCell ref="C7:C11"/>
    <mergeCell ref="D7:D11"/>
    <mergeCell ref="E7:E11"/>
    <mergeCell ref="R7:R11"/>
    <mergeCell ref="C12:C18"/>
    <mergeCell ref="B7:B24"/>
    <mergeCell ref="J7:J10"/>
    <mergeCell ref="S7:S10"/>
    <mergeCell ref="D12:D13"/>
    <mergeCell ref="E12:E13"/>
    <mergeCell ref="J12:J18"/>
    <mergeCell ref="R12:R13"/>
    <mergeCell ref="S12:S18"/>
    <mergeCell ref="D14:D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1906FBE-AED9-47EA-9118-5E36898D3E8B}">
          <x14:formula1>
            <xm:f>Synthèse!$D$5:$D$9</xm:f>
          </x14:formula1>
          <xm:sqref>O81:O88 O41:O62 O65:O78 O26:O38 O7:O24 O91:O104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7B381-77AA-4876-88F4-5DE4BFA6F9AD}">
  <sheetPr>
    <tabColor theme="2" tint="-0.249977111117893"/>
  </sheetPr>
  <dimension ref="A1:M117"/>
  <sheetViews>
    <sheetView showGridLines="0" topLeftCell="A82" zoomScaleNormal="100" workbookViewId="0">
      <selection activeCell="M12" sqref="M12"/>
    </sheetView>
  </sheetViews>
  <sheetFormatPr baseColWidth="10" defaultRowHeight="15"/>
  <cols>
    <col min="1" max="1" width="3.85546875" customWidth="1"/>
    <col min="2" max="2" width="16.140625" customWidth="1"/>
    <col min="4" max="4" width="28.85546875" customWidth="1"/>
    <col min="5" max="12" width="12.85546875" customWidth="1"/>
    <col min="13" max="13" width="32.85546875" customWidth="1"/>
  </cols>
  <sheetData>
    <row r="1" spans="1:12" ht="28.5">
      <c r="A1" s="32" t="str">
        <f>'Accueil - Lisez-moi'!G7&amp;" - Synthèse de l'avancement"</f>
        <v>PCAET CC Usses et Rhône - Synthèse de l'avancement</v>
      </c>
      <c r="B1" s="32"/>
      <c r="C1" s="32"/>
    </row>
    <row r="2" spans="1:12" ht="19.7" customHeight="1">
      <c r="A2" s="32"/>
      <c r="B2" s="32"/>
      <c r="C2" s="32"/>
    </row>
    <row r="3" spans="1:12" ht="15.75">
      <c r="D3" s="29" t="s">
        <v>28</v>
      </c>
    </row>
    <row r="4" spans="1:12">
      <c r="D4" s="35"/>
      <c r="E4" s="36">
        <v>2025</v>
      </c>
      <c r="F4" s="36">
        <v>2026</v>
      </c>
      <c r="G4" s="36">
        <v>2027</v>
      </c>
      <c r="H4" s="36">
        <v>2028</v>
      </c>
      <c r="I4" s="36">
        <v>2029</v>
      </c>
      <c r="J4" s="36">
        <v>2030</v>
      </c>
      <c r="K4" s="36">
        <v>2031</v>
      </c>
      <c r="L4" s="36">
        <v>2032</v>
      </c>
    </row>
    <row r="5" spans="1:12">
      <c r="D5" s="37" t="s">
        <v>22</v>
      </c>
      <c r="E5" s="35">
        <f>COUNTIF('Suivi - 2025'!$O$7:$O$104,Synthèse!$D5)</f>
        <v>0</v>
      </c>
      <c r="F5" s="35">
        <f>COUNTIF('Suivi - 2026'!$O$7:$O$104,Synthèse!$D5)</f>
        <v>0</v>
      </c>
      <c r="G5" s="35">
        <f>COUNTIF('Suivi - 2027'!$O$7:$O$104,Synthèse!$D5)</f>
        <v>0</v>
      </c>
      <c r="H5" s="35">
        <f>COUNTIF('Suivi - 2028'!$O$7:$O$104,Synthèse!$D5)</f>
        <v>0</v>
      </c>
      <c r="I5" s="35">
        <f>COUNTIF('Suivi - 2029'!$O$7:$O$104,Synthèse!$D5)</f>
        <v>0</v>
      </c>
      <c r="J5" s="35">
        <f>COUNTIF('Suivi - 2030'!$O$7:$O$104,Synthèse!$D5)</f>
        <v>0</v>
      </c>
      <c r="K5" s="35">
        <f>COUNTIF('Suivi - 2031'!$O$7:$O$104,Synthèse!$D5)</f>
        <v>0</v>
      </c>
      <c r="L5" s="35">
        <f>COUNTIF('Suivi - 2032'!$O$7:$O$104,Synthèse!$D5)</f>
        <v>0</v>
      </c>
    </row>
    <row r="6" spans="1:12">
      <c r="D6" s="38" t="s">
        <v>23</v>
      </c>
      <c r="E6" s="35">
        <f>COUNTIF('Suivi - 2025'!$O$7:$O$104,Synthèse!$D6)</f>
        <v>0</v>
      </c>
      <c r="F6" s="35">
        <f>COUNTIF('Suivi - 2026'!$O$7:$O$104,Synthèse!$D6)</f>
        <v>0</v>
      </c>
      <c r="G6" s="35">
        <f>COUNTIF('Suivi - 2027'!$O$7:$O$104,Synthèse!$D6)</f>
        <v>0</v>
      </c>
      <c r="H6" s="35">
        <f>COUNTIF('Suivi - 2028'!$O$7:$O$104,Synthèse!$D6)</f>
        <v>0</v>
      </c>
      <c r="I6" s="35">
        <f>COUNTIF('Suivi - 2029'!$O$7:$O$104,Synthèse!$D6)</f>
        <v>0</v>
      </c>
      <c r="J6" s="35">
        <f>COUNTIF('Suivi - 2030'!$O$7:$O$104,Synthèse!$D6)</f>
        <v>0</v>
      </c>
      <c r="K6" s="35">
        <f>COUNTIF('Suivi - 2031'!$O$7:$O$104,Synthèse!$D6)</f>
        <v>0</v>
      </c>
      <c r="L6" s="35">
        <f>COUNTIF('Suivi - 2032'!$O$7:$O$104,Synthèse!$D6)</f>
        <v>0</v>
      </c>
    </row>
    <row r="7" spans="1:12">
      <c r="D7" s="37" t="s">
        <v>24</v>
      </c>
      <c r="E7" s="35">
        <f>COUNTIF('Suivi - 2025'!$O$7:$O$104,Synthèse!$D7)</f>
        <v>0</v>
      </c>
      <c r="F7" s="35">
        <f>COUNTIF('Suivi - 2026'!$O$7:$O$104,Synthèse!$D7)</f>
        <v>0</v>
      </c>
      <c r="G7" s="35">
        <f>COUNTIF('Suivi - 2027'!$O$7:$O$104,Synthèse!$D7)</f>
        <v>0</v>
      </c>
      <c r="H7" s="35">
        <f>COUNTIF('Suivi - 2028'!$O$7:$O$104,Synthèse!$D7)</f>
        <v>0</v>
      </c>
      <c r="I7" s="35">
        <f>COUNTIF('Suivi - 2029'!$O$7:$O$104,Synthèse!$D7)</f>
        <v>0</v>
      </c>
      <c r="J7" s="35">
        <f>COUNTIF('Suivi - 2030'!$O$7:$O$104,Synthèse!$D7)</f>
        <v>0</v>
      </c>
      <c r="K7" s="35">
        <f>COUNTIF('Suivi - 2031'!$O$7:$O$104,Synthèse!$D7)</f>
        <v>0</v>
      </c>
      <c r="L7" s="35">
        <f>COUNTIF('Suivi - 2032'!$O$7:$O$104,Synthèse!$D7)</f>
        <v>0</v>
      </c>
    </row>
    <row r="8" spans="1:12">
      <c r="D8" s="37" t="s">
        <v>25</v>
      </c>
      <c r="E8" s="35">
        <f>COUNTIF('Suivi - 2025'!$O$7:$O$104,Synthèse!$D8)</f>
        <v>0</v>
      </c>
      <c r="F8" s="35">
        <f>COUNTIF('Suivi - 2026'!$O$7:$O$104,Synthèse!$D8)</f>
        <v>0</v>
      </c>
      <c r="G8" s="35">
        <f>COUNTIF('Suivi - 2027'!$O$7:$O$104,Synthèse!$D8)</f>
        <v>0</v>
      </c>
      <c r="H8" s="35">
        <f>COUNTIF('Suivi - 2028'!$O$7:$O$104,Synthèse!$D8)</f>
        <v>0</v>
      </c>
      <c r="I8" s="35">
        <f>COUNTIF('Suivi - 2029'!$O$7:$O$104,Synthèse!$D8)</f>
        <v>0</v>
      </c>
      <c r="J8" s="35">
        <f>COUNTIF('Suivi - 2030'!$O$7:$O$104,Synthèse!$D8)</f>
        <v>0</v>
      </c>
      <c r="K8" s="35">
        <f>COUNTIF('Suivi - 2031'!$O$7:$O$104,Synthèse!$D8)</f>
        <v>0</v>
      </c>
      <c r="L8" s="35">
        <f>COUNTIF('Suivi - 2032'!$O$7:$O$104,Synthèse!$D8)</f>
        <v>0</v>
      </c>
    </row>
    <row r="9" spans="1:12">
      <c r="D9" s="37" t="s">
        <v>26</v>
      </c>
      <c r="E9" s="35">
        <f>COUNTIF('Suivi - 2025'!$O$7:$O$104,Synthèse!$D9)</f>
        <v>0</v>
      </c>
      <c r="F9" s="35">
        <f>COUNTIF('Suivi - 2026'!$O$7:$O$104,Synthèse!$D9)</f>
        <v>0</v>
      </c>
      <c r="G9" s="35">
        <f>COUNTIF('Suivi - 2027'!$O$7:$O$104,Synthèse!$D9)</f>
        <v>0</v>
      </c>
      <c r="H9" s="35">
        <f>COUNTIF('Suivi - 2028'!$O$7:$O$104,Synthèse!$D9)</f>
        <v>0</v>
      </c>
      <c r="I9" s="35">
        <f>COUNTIF('Suivi - 2029'!$O$7:$O$104,Synthèse!$D9)</f>
        <v>0</v>
      </c>
      <c r="J9" s="35">
        <f>COUNTIF('Suivi - 2030'!$O$7:$O$104,Synthèse!$D9)</f>
        <v>0</v>
      </c>
      <c r="K9" s="35">
        <f>COUNTIF('Suivi - 2031'!$O$7:$O$104,Synthèse!$D9)</f>
        <v>0</v>
      </c>
      <c r="L9" s="35">
        <f>COUNTIF('Suivi - 2032'!$O$7:$O$104,Synthèse!$D9)</f>
        <v>0</v>
      </c>
    </row>
    <row r="10" spans="1:12" ht="30" customHeight="1"/>
    <row r="11" spans="1:12" ht="30" customHeight="1"/>
    <row r="12" spans="1:12" ht="30" customHeight="1"/>
    <row r="13" spans="1:12" ht="30" customHeight="1"/>
    <row r="14" spans="1:12" ht="30" customHeight="1"/>
    <row r="15" spans="1:12" ht="30" customHeight="1"/>
    <row r="16" spans="1:12" ht="30" customHeight="1"/>
    <row r="17" spans="2:13" ht="30" customHeight="1"/>
    <row r="18" spans="2:13" ht="30" customHeight="1"/>
    <row r="19" spans="2:13" ht="15.75">
      <c r="B19" s="29" t="s">
        <v>33</v>
      </c>
    </row>
    <row r="20" spans="2:13">
      <c r="B20" s="225" t="s">
        <v>3</v>
      </c>
      <c r="C20" s="226" t="s">
        <v>44</v>
      </c>
      <c r="D20" s="225" t="s">
        <v>13</v>
      </c>
      <c r="E20" s="227">
        <v>2023</v>
      </c>
      <c r="F20" s="227">
        <f>E20+1</f>
        <v>2024</v>
      </c>
      <c r="G20" s="227">
        <f t="shared" ref="G20:I20" si="0">F20+1</f>
        <v>2025</v>
      </c>
      <c r="H20" s="227">
        <f t="shared" si="0"/>
        <v>2026</v>
      </c>
      <c r="I20" s="227">
        <f t="shared" si="0"/>
        <v>2027</v>
      </c>
      <c r="J20" s="227">
        <f>I20+1</f>
        <v>2028</v>
      </c>
      <c r="K20" s="227">
        <f>J20+1</f>
        <v>2029</v>
      </c>
      <c r="L20" s="227">
        <v>2030</v>
      </c>
      <c r="M20" s="228" t="s">
        <v>34</v>
      </c>
    </row>
    <row r="21" spans="2:13" ht="14.45" customHeight="1">
      <c r="B21" s="256" t="s">
        <v>43</v>
      </c>
      <c r="C21" s="179" t="str" cm="1">
        <f t="array" ref="C21:C38">'Suivi - 2025'!F7:F24</f>
        <v>A.1.1</v>
      </c>
      <c r="D21" s="179" t="str" cm="1">
        <f t="array" ref="D21:D38">'Suivi - 2025'!I7:I24</f>
        <v>Nombre  lignes de transport en commun</v>
      </c>
      <c r="E21" s="143">
        <f>'Suivi - 2025'!$P$7</f>
        <v>0</v>
      </c>
      <c r="F21" s="144">
        <f>'Suivi - 2026'!P7</f>
        <v>0</v>
      </c>
      <c r="G21" s="144">
        <f>'Suivi - 2027'!P7</f>
        <v>0</v>
      </c>
      <c r="H21" s="143">
        <f>'Suivi - 2028'!P7</f>
        <v>0</v>
      </c>
      <c r="I21" s="144">
        <f>'Suivi - 2029'!P7</f>
        <v>0</v>
      </c>
      <c r="J21" s="143">
        <f>'Suivi - 2030'!$P$7</f>
        <v>0</v>
      </c>
      <c r="K21" s="143">
        <f>'Suivi - 2031'!$P$7</f>
        <v>0</v>
      </c>
      <c r="L21" s="143">
        <f>'Suivi - 2032'!$P$7</f>
        <v>0</v>
      </c>
      <c r="M21" s="145"/>
    </row>
    <row r="22" spans="2:13">
      <c r="B22" s="256"/>
      <c r="C22" s="179" t="str">
        <v>A1.2</v>
      </c>
      <c r="D22" s="179" t="str">
        <v>Etude des besoins réalisée</v>
      </c>
      <c r="E22" s="143">
        <f>'Suivi - 2025'!P8</f>
        <v>0</v>
      </c>
      <c r="F22" s="146">
        <f>'Suivi - 2026'!P8</f>
        <v>0</v>
      </c>
      <c r="G22" s="146">
        <f>'Suivi - 2027'!P8</f>
        <v>0</v>
      </c>
      <c r="H22" s="143">
        <f>'Suivi - 2028'!P8</f>
        <v>0</v>
      </c>
      <c r="I22" s="146">
        <f>'Suivi - 2029'!P8</f>
        <v>0</v>
      </c>
      <c r="J22" s="143">
        <f>'Suivi - 2030'!$P$7</f>
        <v>0</v>
      </c>
      <c r="K22" s="143">
        <f>'Suivi - 2031'!$P$7</f>
        <v>0</v>
      </c>
      <c r="L22" s="143">
        <f>'Suivi - 2032'!$P$7</f>
        <v>0</v>
      </c>
      <c r="M22" s="147"/>
    </row>
    <row r="23" spans="2:13" ht="45">
      <c r="B23" s="256"/>
      <c r="C23" s="179" t="str">
        <v>A1.3</v>
      </c>
      <c r="D23" s="179" t="str">
        <v>Démarches pour le rallongement de la ligne mises en œuvre</v>
      </c>
      <c r="E23" s="143">
        <f>'Suivi - 2025'!P9</f>
        <v>0</v>
      </c>
      <c r="F23" s="146">
        <f>'Suivi - 2026'!P9</f>
        <v>0</v>
      </c>
      <c r="G23" s="146">
        <f>'Suivi - 2027'!P9</f>
        <v>0</v>
      </c>
      <c r="H23" s="143">
        <f>'Suivi - 2028'!P9</f>
        <v>0</v>
      </c>
      <c r="I23" s="146">
        <f>'Suivi - 2029'!P9</f>
        <v>0</v>
      </c>
      <c r="J23" s="143">
        <f>'Suivi - 2030'!$P$7</f>
        <v>0</v>
      </c>
      <c r="K23" s="143">
        <f>'Suivi - 2031'!$P$7</f>
        <v>0</v>
      </c>
      <c r="L23" s="143">
        <f>'Suivi - 2032'!$P$7</f>
        <v>0</v>
      </c>
      <c r="M23" s="147"/>
    </row>
    <row r="24" spans="2:13" ht="45">
      <c r="B24" s="256"/>
      <c r="C24" s="179" t="str">
        <v>A1.4</v>
      </c>
      <c r="D24" s="179" t="str">
        <v>Nombre de nouvelles lignes en coopération avec l'Interco Terre Valserhône commun</v>
      </c>
      <c r="E24" s="143">
        <f>'Suivi - 2025'!P10</f>
        <v>0</v>
      </c>
      <c r="F24" s="146">
        <f>'Suivi - 2026'!P10</f>
        <v>0</v>
      </c>
      <c r="G24" s="146">
        <f>'Suivi - 2027'!P10</f>
        <v>0</v>
      </c>
      <c r="H24" s="143">
        <f>'Suivi - 2028'!P10</f>
        <v>0</v>
      </c>
      <c r="I24" s="146">
        <f>'Suivi - 2029'!P10</f>
        <v>0</v>
      </c>
      <c r="J24" s="143">
        <f>'Suivi - 2030'!$P$7</f>
        <v>0</v>
      </c>
      <c r="K24" s="143">
        <f>'Suivi - 2031'!$P$7</f>
        <v>0</v>
      </c>
      <c r="L24" s="143">
        <f>'Suivi - 2032'!$P$7</f>
        <v>0</v>
      </c>
      <c r="M24" s="147"/>
    </row>
    <row r="25" spans="2:13">
      <c r="B25" s="256"/>
      <c r="C25" s="179">
        <v>0</v>
      </c>
      <c r="D25" s="179">
        <v>0</v>
      </c>
      <c r="E25" s="143">
        <f>'Suivi - 2025'!P11</f>
        <v>0</v>
      </c>
      <c r="F25" s="148">
        <f>'Suivi - 2026'!P11</f>
        <v>0</v>
      </c>
      <c r="G25" s="148">
        <f>'Suivi - 2027'!P11</f>
        <v>0</v>
      </c>
      <c r="H25" s="143">
        <f>'Suivi - 2028'!P11</f>
        <v>0</v>
      </c>
      <c r="I25" s="148">
        <f>'Suivi - 2029'!P11</f>
        <v>0</v>
      </c>
      <c r="J25" s="143">
        <f>'Suivi - 2030'!$P$7</f>
        <v>0</v>
      </c>
      <c r="K25" s="143">
        <f>'Suivi - 2031'!$P$7</f>
        <v>0</v>
      </c>
      <c r="L25" s="143">
        <f>'Suivi - 2032'!$P$7</f>
        <v>0</v>
      </c>
      <c r="M25" s="149"/>
    </row>
    <row r="26" spans="2:13">
      <c r="B26" s="256"/>
      <c r="C26" s="179" t="str">
        <v>B1.1</v>
      </c>
      <c r="D26" s="179" t="str">
        <v xml:space="preserve">Sondage réalisé ou non </v>
      </c>
      <c r="E26" s="143">
        <f>'Suivi - 2025'!P12</f>
        <v>0</v>
      </c>
      <c r="F26" s="144">
        <f>'Suivi - 2026'!P12</f>
        <v>0</v>
      </c>
      <c r="G26" s="144">
        <f>'Suivi - 2027'!P12</f>
        <v>0</v>
      </c>
      <c r="H26" s="143">
        <f>'Suivi - 2028'!P12</f>
        <v>0</v>
      </c>
      <c r="I26" s="144">
        <f>'Suivi - 2029'!P12</f>
        <v>0</v>
      </c>
      <c r="J26" s="143">
        <f>'Suivi - 2030'!$P$7</f>
        <v>0</v>
      </c>
      <c r="K26" s="143">
        <f>'Suivi - 2031'!$P$7</f>
        <v>0</v>
      </c>
      <c r="L26" s="143">
        <f>'Suivi - 2032'!$P$7</f>
        <v>0</v>
      </c>
      <c r="M26" s="145"/>
    </row>
    <row r="27" spans="2:13" ht="45">
      <c r="B27" s="256"/>
      <c r="C27" s="179" t="str">
        <v>B1.2</v>
      </c>
      <c r="D27" s="179" t="str">
        <v>Nombre d’espaces de co-working et
 leur fréquentation</v>
      </c>
      <c r="E27" s="143">
        <f>'Suivi - 2025'!P13</f>
        <v>0</v>
      </c>
      <c r="F27" s="146">
        <f>'Suivi - 2026'!P13</f>
        <v>0</v>
      </c>
      <c r="G27" s="146">
        <f>'Suivi - 2027'!P13</f>
        <v>0</v>
      </c>
      <c r="H27" s="143">
        <f>'Suivi - 2028'!P13</f>
        <v>0</v>
      </c>
      <c r="I27" s="146">
        <f>'Suivi - 2029'!P13</f>
        <v>0</v>
      </c>
      <c r="J27" s="143">
        <f>'Suivi - 2030'!$P$7</f>
        <v>0</v>
      </c>
      <c r="K27" s="143">
        <f>'Suivi - 2031'!$P$7</f>
        <v>0</v>
      </c>
      <c r="L27" s="143">
        <f>'Suivi - 2032'!$P$7</f>
        <v>0</v>
      </c>
      <c r="M27" s="147"/>
    </row>
    <row r="28" spans="2:13" ht="45">
      <c r="B28" s="256"/>
      <c r="C28" s="179" t="str">
        <v xml:space="preserve">B2.1 </v>
      </c>
      <c r="D28" s="179" t="str">
        <v>Nombre d'AMAP et de points de vente directe de production locale</v>
      </c>
      <c r="E28" s="143">
        <f>'Suivi - 2025'!P14</f>
        <v>0</v>
      </c>
      <c r="F28" s="146">
        <f>'Suivi - 2026'!P14</f>
        <v>0</v>
      </c>
      <c r="G28" s="146">
        <f>'Suivi - 2027'!P14</f>
        <v>0</v>
      </c>
      <c r="H28" s="143">
        <f>'Suivi - 2028'!P14</f>
        <v>0</v>
      </c>
      <c r="I28" s="146">
        <f>'Suivi - 2029'!P14</f>
        <v>0</v>
      </c>
      <c r="J28" s="143">
        <f>'Suivi - 2030'!$P$7</f>
        <v>0</v>
      </c>
      <c r="K28" s="143">
        <f>'Suivi - 2031'!$P$7</f>
        <v>0</v>
      </c>
      <c r="L28" s="143">
        <f>'Suivi - 2032'!$P$7</f>
        <v>0</v>
      </c>
      <c r="M28" s="147"/>
    </row>
    <row r="29" spans="2:13" ht="45">
      <c r="B29" s="256"/>
      <c r="C29" s="179" t="str">
        <v>B2.2</v>
      </c>
      <c r="D29" s="179" t="str">
        <v>Nombre de professionnels de santé et diversité des commerces de proximité</v>
      </c>
      <c r="E29" s="143">
        <f>'Suivi - 2025'!P15</f>
        <v>0</v>
      </c>
      <c r="F29" s="146">
        <f>'Suivi - 2026'!P15</f>
        <v>0</v>
      </c>
      <c r="G29" s="146">
        <f>'Suivi - 2027'!P15</f>
        <v>0</v>
      </c>
      <c r="H29" s="143">
        <f>'Suivi - 2028'!P15</f>
        <v>0</v>
      </c>
      <c r="I29" s="146">
        <f>'Suivi - 2029'!P15</f>
        <v>0</v>
      </c>
      <c r="J29" s="143">
        <f>'Suivi - 2030'!$P$7</f>
        <v>0</v>
      </c>
      <c r="K29" s="143">
        <f>'Suivi - 2031'!$P$7</f>
        <v>0</v>
      </c>
      <c r="L29" s="143">
        <f>'Suivi - 2032'!$P$7</f>
        <v>0</v>
      </c>
      <c r="M29" s="147"/>
    </row>
    <row r="30" spans="2:13" ht="60">
      <c r="B30" s="256"/>
      <c r="C30" s="179" t="str">
        <v>B3.1</v>
      </c>
      <c r="D30" s="179" t="str">
        <v>Nombre de place de covoiturage
supplémentaires et leur affluence</v>
      </c>
      <c r="E30" s="143">
        <f>'Suivi - 2025'!P16</f>
        <v>0</v>
      </c>
      <c r="F30" s="146">
        <f>'Suivi - 2026'!P16</f>
        <v>0</v>
      </c>
      <c r="G30" s="146">
        <f>'Suivi - 2027'!P16</f>
        <v>0</v>
      </c>
      <c r="H30" s="143">
        <f>'Suivi - 2028'!P16</f>
        <v>0</v>
      </c>
      <c r="I30" s="146">
        <f>'Suivi - 2029'!P16</f>
        <v>0</v>
      </c>
      <c r="J30" s="143">
        <f>'Suivi - 2030'!$P$7</f>
        <v>0</v>
      </c>
      <c r="K30" s="143">
        <f>'Suivi - 2031'!$P$7</f>
        <v>0</v>
      </c>
      <c r="L30" s="143">
        <f>'Suivi - 2032'!$P$7</f>
        <v>0</v>
      </c>
      <c r="M30" s="150"/>
    </row>
    <row r="31" spans="2:13" ht="30">
      <c r="B31" s="256"/>
      <c r="C31" s="179" t="str">
        <v>B3.2</v>
      </c>
      <c r="D31" s="179" t="str">
        <v>Nombre d'utilisateurs de l'application</v>
      </c>
      <c r="E31" s="143">
        <f>'Suivi - 2025'!P17</f>
        <v>0</v>
      </c>
      <c r="F31" s="146">
        <f>'Suivi - 2026'!P17</f>
        <v>0</v>
      </c>
      <c r="G31" s="146">
        <f>'Suivi - 2027'!P17</f>
        <v>0</v>
      </c>
      <c r="H31" s="143">
        <f>'Suivi - 2028'!P17</f>
        <v>0</v>
      </c>
      <c r="I31" s="146">
        <f>'Suivi - 2029'!P17</f>
        <v>0</v>
      </c>
      <c r="J31" s="143">
        <f>'Suivi - 2030'!$P$7</f>
        <v>0</v>
      </c>
      <c r="K31" s="143">
        <f>'Suivi - 2031'!$P$7</f>
        <v>0</v>
      </c>
      <c r="L31" s="143">
        <f>'Suivi - 2032'!$P$7</f>
        <v>0</v>
      </c>
      <c r="M31" s="147"/>
    </row>
    <row r="32" spans="2:13" ht="30">
      <c r="B32" s="256"/>
      <c r="C32" s="179" t="str">
        <v>B3.3</v>
      </c>
      <c r="D32" s="179" t="str">
        <v>Nombre d’animations sur le covoiturage organisées par an</v>
      </c>
      <c r="E32" s="143">
        <f>'Suivi - 2025'!P18</f>
        <v>0</v>
      </c>
      <c r="F32" s="148">
        <f>'Suivi - 2026'!P18</f>
        <v>0</v>
      </c>
      <c r="G32" s="148">
        <f>'Suivi - 2027'!P18</f>
        <v>0</v>
      </c>
      <c r="H32" s="143">
        <f>'Suivi - 2028'!P18</f>
        <v>0</v>
      </c>
      <c r="I32" s="148">
        <f>'Suivi - 2029'!P18</f>
        <v>0</v>
      </c>
      <c r="J32" s="143">
        <f>'Suivi - 2030'!$P$7</f>
        <v>0</v>
      </c>
      <c r="K32" s="143">
        <f>'Suivi - 2031'!$P$7</f>
        <v>0</v>
      </c>
      <c r="L32" s="143">
        <f>'Suivi - 2032'!$P$7</f>
        <v>0</v>
      </c>
      <c r="M32" s="149"/>
    </row>
    <row r="33" spans="2:13" ht="14.45" customHeight="1">
      <c r="B33" s="256"/>
      <c r="C33" s="179" t="str">
        <v xml:space="preserve">C1.1 </v>
      </c>
      <c r="D33" s="179" t="str">
        <v xml:space="preserve">
Nombre de bornes installées et
évolution de leur affluence</v>
      </c>
      <c r="E33" s="143">
        <f>'Suivi - 2025'!P19</f>
        <v>0</v>
      </c>
      <c r="F33" s="144">
        <f>'Suivi - 2026'!P19</f>
        <v>0</v>
      </c>
      <c r="G33" s="144">
        <f>'Suivi - 2027'!P19</f>
        <v>0</v>
      </c>
      <c r="H33" s="143">
        <f>'Suivi - 2028'!P19</f>
        <v>0</v>
      </c>
      <c r="I33" s="144">
        <f>'Suivi - 2029'!P19</f>
        <v>0</v>
      </c>
      <c r="J33" s="143">
        <f>'Suivi - 2030'!$P$7</f>
        <v>0</v>
      </c>
      <c r="K33" s="143">
        <f>'Suivi - 2031'!$P$7</f>
        <v>0</v>
      </c>
      <c r="L33" s="143">
        <f>'Suivi - 2032'!$P$7</f>
        <v>0</v>
      </c>
      <c r="M33" s="151"/>
    </row>
    <row r="34" spans="2:13" ht="45">
      <c r="B34" s="256"/>
      <c r="C34" s="179">
        <v>0</v>
      </c>
      <c r="D34" s="179" t="str">
        <v>Nombre d'actions de sensibilisation aux mobilités douces réalisées</v>
      </c>
      <c r="E34" s="143">
        <f>'Suivi - 2025'!P20</f>
        <v>0</v>
      </c>
      <c r="F34" s="152">
        <f>'Suivi - 2026'!P20</f>
        <v>0</v>
      </c>
      <c r="G34" s="152">
        <f>'Suivi - 2027'!P20</f>
        <v>0</v>
      </c>
      <c r="H34" s="153">
        <f>'Suivi - 2028'!P20</f>
        <v>0</v>
      </c>
      <c r="I34" s="152">
        <f>'Suivi - 2029'!P20</f>
        <v>0</v>
      </c>
      <c r="J34" s="143">
        <f>'Suivi - 2030'!$P$7</f>
        <v>0</v>
      </c>
      <c r="K34" s="143">
        <f>'Suivi - 2031'!$P$7</f>
        <v>0</v>
      </c>
      <c r="L34" s="143">
        <f>'Suivi - 2032'!$P$7</f>
        <v>0</v>
      </c>
      <c r="M34" s="154"/>
    </row>
    <row r="35" spans="2:13" ht="30">
      <c r="B35" s="256"/>
      <c r="C35" s="179" t="str">
        <v>C3.1</v>
      </c>
      <c r="D35" s="179" t="str">
        <v>Nombre de bandes cyclables tracées</v>
      </c>
      <c r="E35" s="143">
        <f>'Suivi - 2025'!P21</f>
        <v>0</v>
      </c>
      <c r="F35" s="152">
        <f>'Suivi - 2026'!P21</f>
        <v>0</v>
      </c>
      <c r="G35" s="152">
        <f>'Suivi - 2027'!P21</f>
        <v>0</v>
      </c>
      <c r="H35" s="153">
        <f>'Suivi - 2028'!P21</f>
        <v>0</v>
      </c>
      <c r="I35" s="152">
        <f>'Suivi - 2029'!P21</f>
        <v>0</v>
      </c>
      <c r="J35" s="143">
        <f>'Suivi - 2030'!$P$7</f>
        <v>0</v>
      </c>
      <c r="K35" s="143">
        <f>'Suivi - 2031'!$P$7</f>
        <v>0</v>
      </c>
      <c r="L35" s="143">
        <f>'Suivi - 2032'!$P$7</f>
        <v>0</v>
      </c>
      <c r="M35" s="154"/>
    </row>
    <row r="36" spans="2:13" ht="30">
      <c r="B36" s="256"/>
      <c r="C36" s="179" t="str">
        <v>C3.2</v>
      </c>
      <c r="D36" s="179" t="str">
        <v>Nombre de stationnements et équipements installés</v>
      </c>
      <c r="E36" s="143">
        <f>'Suivi - 2025'!P22</f>
        <v>0</v>
      </c>
      <c r="F36" s="152">
        <f>'Suivi - 2026'!P22</f>
        <v>0</v>
      </c>
      <c r="G36" s="152">
        <f>'Suivi - 2027'!P22</f>
        <v>0</v>
      </c>
      <c r="H36" s="153">
        <f>'Suivi - 2028'!P22</f>
        <v>0</v>
      </c>
      <c r="I36" s="152">
        <f>'Suivi - 2029'!P22</f>
        <v>0</v>
      </c>
      <c r="J36" s="143">
        <f>'Suivi - 2030'!$P$7</f>
        <v>0</v>
      </c>
      <c r="K36" s="143">
        <f>'Suivi - 2031'!$P$7</f>
        <v>0</v>
      </c>
      <c r="L36" s="143">
        <f>'Suivi - 2032'!$P$7</f>
        <v>0</v>
      </c>
      <c r="M36" s="154"/>
    </row>
    <row r="37" spans="2:13" ht="30">
      <c r="B37" s="256"/>
      <c r="C37" s="179" t="str">
        <v>C3.4</v>
      </c>
      <c r="D37" s="179" t="str">
        <v>Valorisations des projets réalisées</v>
      </c>
      <c r="E37" s="143">
        <f>'Suivi - 2025'!P23</f>
        <v>0</v>
      </c>
      <c r="F37" s="146">
        <f>'Suivi - 2026'!P23</f>
        <v>0</v>
      </c>
      <c r="G37" s="146">
        <f>'Suivi - 2027'!P23</f>
        <v>0</v>
      </c>
      <c r="H37" s="143">
        <f>'Suivi - 2028'!P23</f>
        <v>0</v>
      </c>
      <c r="I37" s="146">
        <f>'Suivi - 2029'!P23</f>
        <v>0</v>
      </c>
      <c r="J37" s="143">
        <f>'Suivi - 2030'!$P$7</f>
        <v>0</v>
      </c>
      <c r="K37" s="143">
        <f>'Suivi - 2031'!$P$7</f>
        <v>0</v>
      </c>
      <c r="L37" s="143">
        <f>'Suivi - 2032'!$P$7</f>
        <v>0</v>
      </c>
      <c r="M37" s="154"/>
    </row>
    <row r="38" spans="2:13" ht="30">
      <c r="B38" s="256"/>
      <c r="C38" s="179" t="str">
        <v>C4.1</v>
      </c>
      <c r="D38" s="180" t="str">
        <v xml:space="preserve">Valorisations des actions menées  </v>
      </c>
      <c r="E38" s="143">
        <f>'Suivi - 2025'!P24</f>
        <v>0</v>
      </c>
      <c r="F38" s="146">
        <f>'Suivi - 2026'!P24</f>
        <v>0</v>
      </c>
      <c r="G38" s="146">
        <f>'Suivi - 2027'!P24</f>
        <v>0</v>
      </c>
      <c r="H38" s="143">
        <f>'Suivi - 2028'!P24</f>
        <v>0</v>
      </c>
      <c r="I38" s="146">
        <f>'Suivi - 2029'!P24</f>
        <v>0</v>
      </c>
      <c r="J38" s="143">
        <f>'Suivi - 2030'!$P$7</f>
        <v>0</v>
      </c>
      <c r="K38" s="143">
        <f>'Suivi - 2031'!$P$7</f>
        <v>0</v>
      </c>
      <c r="L38" s="143">
        <f>'Suivi - 2032'!$P$7</f>
        <v>0</v>
      </c>
      <c r="M38" s="154"/>
    </row>
    <row r="39" spans="2:13" ht="75">
      <c r="B39" s="254" t="s">
        <v>339</v>
      </c>
      <c r="C39" s="107" t="str" cm="1">
        <f t="array" ref="C39:C51">'Suivi - 2025'!F26:F38</f>
        <v>D1.1</v>
      </c>
      <c r="D39" s="107" t="str" cm="1">
        <f t="array" ref="D39:D51">'Suivi - 2025'!I26:I38</f>
        <v>Nombre d’heures de permanence de rénovation par semaine et nombre de dossiers de rénovation
accompagnés</v>
      </c>
      <c r="E39" s="155">
        <f>'Suivi - 2025'!P26</f>
        <v>0</v>
      </c>
      <c r="F39" s="146">
        <f>'Suivi - 2026'!P26</f>
        <v>0</v>
      </c>
      <c r="G39" s="146">
        <f>'Suivi - 2027'!$P$26</f>
        <v>0</v>
      </c>
      <c r="H39" s="146">
        <f>'Suivi - 2028'!P26</f>
        <v>0</v>
      </c>
      <c r="I39" s="146">
        <f>'Suivi - 2029'!P26</f>
        <v>0</v>
      </c>
      <c r="J39" s="146">
        <f>'Suivi - 2030'!P26</f>
        <v>0</v>
      </c>
      <c r="K39" s="146">
        <f>'Suivi - 2031'!P26</f>
        <v>0</v>
      </c>
      <c r="L39" s="146">
        <f>'Suivi - 2032'!P26</f>
        <v>0</v>
      </c>
      <c r="M39" s="154"/>
    </row>
    <row r="40" spans="2:13" ht="45">
      <c r="B40" s="254"/>
      <c r="C40" s="108" t="str">
        <v>D1.2</v>
      </c>
      <c r="D40" s="108" t="str">
        <v>Nombre d'actions de communication sur la rénovation réalisées</v>
      </c>
      <c r="E40" s="155">
        <f>'Suivi - 2025'!P27</f>
        <v>0</v>
      </c>
      <c r="F40" s="148">
        <f>'Suivi - 2026'!P27</f>
        <v>0</v>
      </c>
      <c r="G40" s="148">
        <f>'Suivi - 2027'!P27</f>
        <v>0</v>
      </c>
      <c r="H40" s="146">
        <f>'Suivi - 2028'!P27</f>
        <v>0</v>
      </c>
      <c r="I40" s="148">
        <f>'Suivi - 2029'!P27</f>
        <v>0</v>
      </c>
      <c r="J40" s="146">
        <f>'Suivi - 2030'!P27</f>
        <v>0</v>
      </c>
      <c r="K40" s="146">
        <f>'Suivi - 2031'!P27</f>
        <v>0</v>
      </c>
      <c r="L40" s="146">
        <f>'Suivi - 2032'!P27</f>
        <v>0</v>
      </c>
      <c r="M40" s="156"/>
    </row>
    <row r="41" spans="2:13" ht="30">
      <c r="B41" s="254"/>
      <c r="C41" s="139" t="str">
        <v>D1.3</v>
      </c>
      <c r="D41" s="70" t="str">
        <v>Nombre de certificats d'énergie mis en œuvre</v>
      </c>
      <c r="E41" s="155">
        <f>'Suivi - 2025'!P28</f>
        <v>0</v>
      </c>
      <c r="F41" s="144">
        <f>'Suivi - 2026'!P28</f>
        <v>0</v>
      </c>
      <c r="G41" s="144">
        <f>'Suivi - 2027'!P28</f>
        <v>0</v>
      </c>
      <c r="H41" s="146">
        <f>'Suivi - 2028'!P28</f>
        <v>0</v>
      </c>
      <c r="I41" s="144">
        <f>'Suivi - 2029'!P28</f>
        <v>0</v>
      </c>
      <c r="J41" s="146">
        <f>'Suivi - 2030'!P28</f>
        <v>0</v>
      </c>
      <c r="K41" s="146">
        <f>'Suivi - 2031'!P28</f>
        <v>0</v>
      </c>
      <c r="L41" s="146">
        <f>'Suivi - 2032'!P28</f>
        <v>0</v>
      </c>
      <c r="M41" s="151"/>
    </row>
    <row r="42" spans="2:13">
      <c r="B42" s="254"/>
      <c r="C42" s="140" t="str">
        <v>D1.4</v>
      </c>
      <c r="D42" s="107" t="str">
        <v>Indicateurs action I4.1</v>
      </c>
      <c r="E42" s="155">
        <f>'Suivi - 2025'!P29</f>
        <v>0</v>
      </c>
      <c r="F42" s="146">
        <f>'Suivi - 2026'!P29</f>
        <v>0</v>
      </c>
      <c r="G42" s="146">
        <f>'Suivi - 2027'!P29</f>
        <v>0</v>
      </c>
      <c r="H42" s="146">
        <f>'Suivi - 2028'!P29</f>
        <v>0</v>
      </c>
      <c r="I42" s="146">
        <f>'Suivi - 2029'!P29</f>
        <v>0</v>
      </c>
      <c r="J42" s="146">
        <f>'Suivi - 2030'!P29</f>
        <v>0</v>
      </c>
      <c r="K42" s="146">
        <f>'Suivi - 2031'!P29</f>
        <v>0</v>
      </c>
      <c r="L42" s="146">
        <f>'Suivi - 2032'!P29</f>
        <v>0</v>
      </c>
      <c r="M42" s="154"/>
    </row>
    <row r="43" spans="2:13" ht="45">
      <c r="B43" s="254"/>
      <c r="C43" s="141" t="str">
        <v>D.2.1</v>
      </c>
      <c r="D43" s="108" t="str">
        <v>Nombre d’ateliers de sensibilisation menés et nombre de participants</v>
      </c>
      <c r="E43" s="155">
        <f>'Suivi - 2025'!P30</f>
        <v>0</v>
      </c>
      <c r="F43" s="148">
        <f>'Suivi - 2026'!P30</f>
        <v>0</v>
      </c>
      <c r="G43" s="148">
        <f>'Suivi - 2027'!P30</f>
        <v>0</v>
      </c>
      <c r="H43" s="146">
        <f>'Suivi - 2028'!P30</f>
        <v>0</v>
      </c>
      <c r="I43" s="148">
        <f>'Suivi - 2029'!P30</f>
        <v>0</v>
      </c>
      <c r="J43" s="146">
        <f>'Suivi - 2030'!P30</f>
        <v>0</v>
      </c>
      <c r="K43" s="146">
        <f>'Suivi - 2031'!P30</f>
        <v>0</v>
      </c>
      <c r="L43" s="146">
        <f>'Suivi - 2032'!P30</f>
        <v>0</v>
      </c>
      <c r="M43" s="156"/>
    </row>
    <row r="44" spans="2:13" ht="30">
      <c r="B44" s="254"/>
      <c r="C44" s="139" t="str">
        <v>E.1</v>
      </c>
      <c r="D44" s="70" t="str">
        <v>Nombre de sensibilisations aux risques réalisées</v>
      </c>
      <c r="E44" s="155">
        <f>'Suivi - 2025'!P31</f>
        <v>0</v>
      </c>
      <c r="F44" s="144">
        <f>'Suivi - 2026'!P31</f>
        <v>0</v>
      </c>
      <c r="G44" s="144">
        <f>'Suivi - 2027'!P31</f>
        <v>0</v>
      </c>
      <c r="H44" s="146">
        <f>'Suivi - 2028'!P31</f>
        <v>0</v>
      </c>
      <c r="I44" s="144">
        <f>'Suivi - 2029'!P31</f>
        <v>0</v>
      </c>
      <c r="J44" s="146">
        <f>'Suivi - 2030'!P31</f>
        <v>0</v>
      </c>
      <c r="K44" s="146">
        <f>'Suivi - 2031'!P31</f>
        <v>0</v>
      </c>
      <c r="L44" s="146">
        <f>'Suivi - 2032'!P31</f>
        <v>0</v>
      </c>
      <c r="M44" s="145"/>
    </row>
    <row r="45" spans="2:13" ht="45">
      <c r="B45" s="254"/>
      <c r="C45" s="140" t="str">
        <v>E.2</v>
      </c>
      <c r="D45" s="107" t="str">
        <v>Taux de surfaces désimperméabilisées et consommation foncière</v>
      </c>
      <c r="E45" s="155">
        <f>'Suivi - 2025'!P32</f>
        <v>0</v>
      </c>
      <c r="F45" s="146">
        <f>'Suivi - 2026'!P32</f>
        <v>0</v>
      </c>
      <c r="G45" s="146">
        <f>'Suivi - 2027'!P32</f>
        <v>0</v>
      </c>
      <c r="H45" s="146">
        <f>'Suivi - 2028'!P32</f>
        <v>0</v>
      </c>
      <c r="I45" s="146">
        <f>'Suivi - 2029'!P32</f>
        <v>0</v>
      </c>
      <c r="J45" s="146">
        <f>'Suivi - 2030'!P32</f>
        <v>0</v>
      </c>
      <c r="K45" s="146">
        <f>'Suivi - 2031'!P32</f>
        <v>0</v>
      </c>
      <c r="L45" s="146">
        <f>'Suivi - 2032'!P32</f>
        <v>0</v>
      </c>
      <c r="M45" s="150"/>
    </row>
    <row r="46" spans="2:13" ht="30">
      <c r="B46" s="254"/>
      <c r="C46" s="140" t="str">
        <v>E.3</v>
      </c>
      <c r="D46" s="107" t="str">
        <v xml:space="preserve">Nombre de PLU intégrant des principes d'urbanisme durable </v>
      </c>
      <c r="E46" s="155">
        <f>'Suivi - 2025'!P33</f>
        <v>0</v>
      </c>
      <c r="F46" s="146">
        <f>'Suivi - 2026'!P33</f>
        <v>0</v>
      </c>
      <c r="G46" s="146">
        <f>'Suivi - 2027'!P33</f>
        <v>0</v>
      </c>
      <c r="H46" s="146">
        <f>'Suivi - 2028'!P33</f>
        <v>0</v>
      </c>
      <c r="I46" s="146">
        <f>'Suivi - 2029'!P33</f>
        <v>0</v>
      </c>
      <c r="J46" s="146">
        <f>'Suivi - 2030'!P33</f>
        <v>0</v>
      </c>
      <c r="K46" s="146">
        <f>'Suivi - 2031'!P33</f>
        <v>0</v>
      </c>
      <c r="L46" s="146">
        <f>'Suivi - 2032'!P33</f>
        <v>0</v>
      </c>
      <c r="M46" s="150"/>
    </row>
    <row r="47" spans="2:13" ht="45">
      <c r="B47" s="254"/>
      <c r="C47" s="140" t="str">
        <v>E.4</v>
      </c>
      <c r="D47" s="107" t="str">
        <v>Nombre de zones de rafraichissement accessibles sur le territoire</v>
      </c>
      <c r="E47" s="155">
        <f>'Suivi - 2025'!P34</f>
        <v>0</v>
      </c>
      <c r="F47" s="146">
        <f>'Suivi - 2026'!P34</f>
        <v>0</v>
      </c>
      <c r="G47" s="146">
        <f>'Suivi - 2027'!P34</f>
        <v>0</v>
      </c>
      <c r="H47" s="146">
        <f>'Suivi - 2028'!P34</f>
        <v>0</v>
      </c>
      <c r="I47" s="146">
        <f>'Suivi - 2029'!P34</f>
        <v>0</v>
      </c>
      <c r="J47" s="146">
        <f>'Suivi - 2030'!P34</f>
        <v>0</v>
      </c>
      <c r="K47" s="146">
        <f>'Suivi - 2031'!P34</f>
        <v>0</v>
      </c>
      <c r="L47" s="146">
        <f>'Suivi - 2032'!P34</f>
        <v>0</v>
      </c>
      <c r="M47" s="150"/>
    </row>
    <row r="48" spans="2:13" hidden="1">
      <c r="B48" s="254"/>
      <c r="C48" s="140">
        <v>0</v>
      </c>
      <c r="D48" s="107">
        <v>0</v>
      </c>
      <c r="E48" s="155">
        <f>'Suivi - 2025'!P35</f>
        <v>0</v>
      </c>
      <c r="F48" s="146">
        <f>'Suivi - 2026'!P35</f>
        <v>0</v>
      </c>
      <c r="G48" s="146">
        <f>'Suivi - 2027'!P35</f>
        <v>0</v>
      </c>
      <c r="H48" s="146">
        <f>'Suivi - 2028'!P35</f>
        <v>0</v>
      </c>
      <c r="I48" s="146">
        <f>'Suivi - 2029'!P35</f>
        <v>0</v>
      </c>
      <c r="J48" s="146">
        <f>'Suivi - 2030'!P35</f>
        <v>0</v>
      </c>
      <c r="K48" s="146">
        <f>'Suivi - 2031'!P35</f>
        <v>0</v>
      </c>
      <c r="L48" s="146">
        <f>'Suivi - 2032'!P35</f>
        <v>0</v>
      </c>
      <c r="M48" s="150"/>
    </row>
    <row r="49" spans="2:13" hidden="1">
      <c r="B49" s="254"/>
      <c r="C49" s="140">
        <v>0</v>
      </c>
      <c r="D49" s="107">
        <v>0</v>
      </c>
      <c r="E49" s="155">
        <f>'Suivi - 2025'!P36</f>
        <v>0</v>
      </c>
      <c r="F49" s="146">
        <f>'Suivi - 2026'!P36</f>
        <v>0</v>
      </c>
      <c r="G49" s="146">
        <f>'Suivi - 2027'!P36</f>
        <v>0</v>
      </c>
      <c r="H49" s="146">
        <f>'Suivi - 2028'!P36</f>
        <v>0</v>
      </c>
      <c r="I49" s="146">
        <f>'Suivi - 2029'!P36</f>
        <v>0</v>
      </c>
      <c r="J49" s="146">
        <f>'Suivi - 2030'!P36</f>
        <v>0</v>
      </c>
      <c r="K49" s="146">
        <f>'Suivi - 2031'!P36</f>
        <v>0</v>
      </c>
      <c r="L49" s="146">
        <f>'Suivi - 2032'!P36</f>
        <v>0</v>
      </c>
      <c r="M49" s="150"/>
    </row>
    <row r="50" spans="2:13" hidden="1">
      <c r="B50" s="254"/>
      <c r="C50" s="141">
        <v>0</v>
      </c>
      <c r="D50" s="108">
        <v>0</v>
      </c>
      <c r="E50" s="155">
        <f>'Suivi - 2025'!P37</f>
        <v>0</v>
      </c>
      <c r="F50" s="148">
        <f>'Suivi - 2026'!P37</f>
        <v>0</v>
      </c>
      <c r="G50" s="148">
        <f>'Suivi - 2027'!P37</f>
        <v>0</v>
      </c>
      <c r="H50" s="146">
        <f>'Suivi - 2028'!P37</f>
        <v>0</v>
      </c>
      <c r="I50" s="148">
        <f>'Suivi - 2029'!P37</f>
        <v>0</v>
      </c>
      <c r="J50" s="146">
        <f>'Suivi - 2030'!P37</f>
        <v>0</v>
      </c>
      <c r="K50" s="146">
        <f>'Suivi - 2031'!P37</f>
        <v>0</v>
      </c>
      <c r="L50" s="146">
        <f>'Suivi - 2032'!P37</f>
        <v>0</v>
      </c>
      <c r="M50" s="149"/>
    </row>
    <row r="51" spans="2:13" hidden="1">
      <c r="B51" s="254"/>
      <c r="C51" s="109">
        <v>0</v>
      </c>
      <c r="D51" s="109">
        <v>0</v>
      </c>
      <c r="E51" s="155">
        <f>'Suivi - 2025'!P38</f>
        <v>0</v>
      </c>
      <c r="F51" s="157">
        <f>'Suivi - 2026'!P38</f>
        <v>0</v>
      </c>
      <c r="G51" s="157">
        <f>'Suivi - 2027'!P38</f>
        <v>0</v>
      </c>
      <c r="H51" s="146">
        <f>'Suivi - 2028'!P38</f>
        <v>0</v>
      </c>
      <c r="I51" s="157">
        <f>'Suivi - 2029'!P38</f>
        <v>0</v>
      </c>
      <c r="J51" s="146">
        <f>'Suivi - 2030'!P38</f>
        <v>0</v>
      </c>
      <c r="K51" s="146">
        <f>'Suivi - 2031'!P38</f>
        <v>0</v>
      </c>
      <c r="L51" s="146">
        <f>'Suivi - 2032'!P38</f>
        <v>0</v>
      </c>
      <c r="M51" s="158"/>
    </row>
    <row r="52" spans="2:13" ht="60">
      <c r="B52" s="255" t="s">
        <v>104</v>
      </c>
      <c r="C52" s="84" t="str" cm="1">
        <f t="array" ref="C52:C73">'Suivi - 2025'!F41:F62</f>
        <v>F1.1</v>
      </c>
      <c r="D52" s="84" t="str" cm="1">
        <f t="array" ref="D52:D73">'Suivi - 2025'!I41:I62</f>
        <v xml:space="preserve">Nombre d'agriculteurs et nombre
d'installations pluriannuelles
</v>
      </c>
      <c r="E52" s="78">
        <f>'Suivi - 2025'!P41</f>
        <v>0</v>
      </c>
      <c r="F52" s="78">
        <f>'Suivi - 2026'!P41</f>
        <v>0</v>
      </c>
      <c r="G52" s="78">
        <f>'Suivi - 2027'!$P$41</f>
        <v>0</v>
      </c>
      <c r="H52" s="78">
        <f>'Suivi - 2028'!P41</f>
        <v>0</v>
      </c>
      <c r="I52" s="78">
        <f>'Suivi - 2029'!P41</f>
        <v>0</v>
      </c>
      <c r="J52" s="78">
        <f>'Suivi - 2030'!P41</f>
        <v>0</v>
      </c>
      <c r="K52" s="78">
        <f>'Suivi - 2031'!P41</f>
        <v>0</v>
      </c>
      <c r="L52" s="78">
        <f>'Suivi - 2032'!P41</f>
        <v>0</v>
      </c>
      <c r="M52" s="79"/>
    </row>
    <row r="53" spans="2:13" ht="45">
      <c r="B53" s="255"/>
      <c r="C53" s="84" t="str">
        <v>F1.2</v>
      </c>
      <c r="D53" s="84" t="str">
        <v>Nombre de participants aux réunions et formations organisées par la CASMB</v>
      </c>
      <c r="E53" s="78">
        <f>'Suivi - 2025'!P42</f>
        <v>0</v>
      </c>
      <c r="F53" s="78">
        <f>'Suivi - 2026'!P42</f>
        <v>0</v>
      </c>
      <c r="G53" s="78">
        <f>'Suivi - 2027'!P42</f>
        <v>0</v>
      </c>
      <c r="H53" s="78">
        <f>'Suivi - 2028'!P42</f>
        <v>0</v>
      </c>
      <c r="I53" s="78">
        <f>'Suivi - 2029'!P42</f>
        <v>0</v>
      </c>
      <c r="J53" s="78">
        <f>'Suivi - 2030'!P42</f>
        <v>0</v>
      </c>
      <c r="K53" s="78">
        <f>'Suivi - 2031'!P42</f>
        <v>0</v>
      </c>
      <c r="L53" s="78">
        <f>'Suivi - 2032'!P42</f>
        <v>0</v>
      </c>
      <c r="M53" s="159"/>
    </row>
    <row r="54" spans="2:13" ht="60">
      <c r="B54" s="255"/>
      <c r="C54" s="84" t="str">
        <v>F2.1</v>
      </c>
      <c r="D54" s="84" t="str">
        <v>Nombre d'écoles proposant une
alimentation locale et bio / atteinte des objectifs EGALIM</v>
      </c>
      <c r="E54" s="78">
        <f>'Suivi - 2025'!P43</f>
        <v>0</v>
      </c>
      <c r="F54" s="78">
        <f>'Suivi - 2026'!P43</f>
        <v>0</v>
      </c>
      <c r="G54" s="78">
        <f>'Suivi - 2027'!P43</f>
        <v>0</v>
      </c>
      <c r="H54" s="78">
        <f>'Suivi - 2028'!P43</f>
        <v>0</v>
      </c>
      <c r="I54" s="78">
        <f>'Suivi - 2029'!P43</f>
        <v>0</v>
      </c>
      <c r="J54" s="78">
        <f>'Suivi - 2030'!P43</f>
        <v>0</v>
      </c>
      <c r="K54" s="78">
        <f>'Suivi - 2031'!P43</f>
        <v>0</v>
      </c>
      <c r="L54" s="78">
        <f>'Suivi - 2032'!P43</f>
        <v>0</v>
      </c>
      <c r="M54" s="79"/>
    </row>
    <row r="55" spans="2:13" ht="14.45" customHeight="1">
      <c r="B55" s="255"/>
      <c r="C55" s="137" t="str">
        <v>F2.3</v>
      </c>
      <c r="D55" s="84" t="str">
        <v xml:space="preserve">Indicateurs PAT </v>
      </c>
      <c r="E55" s="78">
        <f>'Suivi - 2025'!P44</f>
        <v>0</v>
      </c>
      <c r="F55" s="78">
        <f>'Suivi - 2026'!P44</f>
        <v>0</v>
      </c>
      <c r="G55" s="78">
        <f>'Suivi - 2027'!P44</f>
        <v>0</v>
      </c>
      <c r="H55" s="78">
        <f>'Suivi - 2028'!P44</f>
        <v>0</v>
      </c>
      <c r="I55" s="78">
        <f>'Suivi - 2029'!P44</f>
        <v>0</v>
      </c>
      <c r="J55" s="78">
        <f>'Suivi - 2030'!P44</f>
        <v>0</v>
      </c>
      <c r="K55" s="78">
        <f>'Suivi - 2031'!P44</f>
        <v>0</v>
      </c>
      <c r="L55" s="78">
        <f>'Suivi - 2032'!P44</f>
        <v>0</v>
      </c>
      <c r="M55" s="79"/>
    </row>
    <row r="56" spans="2:13" ht="30">
      <c r="B56" s="255"/>
      <c r="C56" s="137" t="str">
        <v>F3.1</v>
      </c>
      <c r="D56" s="84" t="str">
        <v>Nombre de terres acquises à
destination du maraîchage</v>
      </c>
      <c r="E56" s="78">
        <f>'Suivi - 2025'!P45</f>
        <v>0</v>
      </c>
      <c r="F56" s="78">
        <f>'Suivi - 2026'!P45</f>
        <v>0</v>
      </c>
      <c r="G56" s="78">
        <f>'Suivi - 2027'!P45</f>
        <v>0</v>
      </c>
      <c r="H56" s="78">
        <f>'Suivi - 2028'!P45</f>
        <v>0</v>
      </c>
      <c r="I56" s="78">
        <f>'Suivi - 2029'!P45</f>
        <v>0</v>
      </c>
      <c r="J56" s="78">
        <f>'Suivi - 2030'!P45</f>
        <v>0</v>
      </c>
      <c r="K56" s="78">
        <f>'Suivi - 2031'!P45</f>
        <v>0</v>
      </c>
      <c r="L56" s="78">
        <f>'Suivi - 2032'!P45</f>
        <v>0</v>
      </c>
      <c r="M56" s="79"/>
    </row>
    <row r="57" spans="2:13">
      <c r="B57" s="255"/>
      <c r="C57" s="137" t="str">
        <v>G1.1</v>
      </c>
      <c r="D57" s="84" t="str">
        <v xml:space="preserve">SAGE mis en œuvre ou non </v>
      </c>
      <c r="E57" s="78">
        <f>'Suivi - 2025'!P46</f>
        <v>0</v>
      </c>
      <c r="F57" s="78">
        <f>'Suivi - 2026'!P46</f>
        <v>0</v>
      </c>
      <c r="G57" s="78">
        <f>'Suivi - 2027'!P46</f>
        <v>0</v>
      </c>
      <c r="H57" s="78">
        <f>'Suivi - 2028'!P46</f>
        <v>0</v>
      </c>
      <c r="I57" s="78">
        <f>'Suivi - 2029'!P46</f>
        <v>0</v>
      </c>
      <c r="J57" s="78">
        <f>'Suivi - 2030'!P46</f>
        <v>0</v>
      </c>
      <c r="K57" s="78">
        <f>'Suivi - 2031'!P46</f>
        <v>0</v>
      </c>
      <c r="L57" s="78">
        <f>'Suivi - 2032'!P46</f>
        <v>0</v>
      </c>
      <c r="M57" s="79"/>
    </row>
    <row r="58" spans="2:13" ht="30">
      <c r="B58" s="255"/>
      <c r="C58" s="137" t="str">
        <v>G1.2</v>
      </c>
      <c r="D58" s="84" t="str">
        <v>Etats quantitatif, chimique et
écologique des masses d’eau</v>
      </c>
      <c r="E58" s="78">
        <f>'Suivi - 2025'!P47</f>
        <v>0</v>
      </c>
      <c r="F58" s="78">
        <f>'Suivi - 2026'!P47</f>
        <v>0</v>
      </c>
      <c r="G58" s="78">
        <f>'Suivi - 2027'!P47</f>
        <v>0</v>
      </c>
      <c r="H58" s="78">
        <f>'Suivi - 2028'!P47</f>
        <v>0</v>
      </c>
      <c r="I58" s="78">
        <f>'Suivi - 2029'!P47</f>
        <v>0</v>
      </c>
      <c r="J58" s="78">
        <f>'Suivi - 2030'!P47</f>
        <v>0</v>
      </c>
      <c r="K58" s="78">
        <f>'Suivi - 2031'!P47</f>
        <v>0</v>
      </c>
      <c r="L58" s="78">
        <f>'Suivi - 2032'!P47</f>
        <v>0</v>
      </c>
      <c r="M58" s="79"/>
    </row>
    <row r="59" spans="2:13" ht="45">
      <c r="B59" s="255"/>
      <c r="C59" s="137" t="str">
        <v>G2.1</v>
      </c>
      <c r="D59" s="84" t="str">
        <v>Nombre de PLU modifiés intégrant la
récupération de l'eau de pluie</v>
      </c>
      <c r="E59" s="78">
        <f>'Suivi - 2025'!P48</f>
        <v>0</v>
      </c>
      <c r="F59" s="78">
        <f>'Suivi - 2026'!P48</f>
        <v>0</v>
      </c>
      <c r="G59" s="78">
        <f>'Suivi - 2027'!P48</f>
        <v>0</v>
      </c>
      <c r="H59" s="78">
        <f>'Suivi - 2028'!P48</f>
        <v>0</v>
      </c>
      <c r="I59" s="78">
        <f>'Suivi - 2029'!P48</f>
        <v>0</v>
      </c>
      <c r="J59" s="78">
        <f>'Suivi - 2030'!P48</f>
        <v>0</v>
      </c>
      <c r="K59" s="78">
        <f>'Suivi - 2031'!P48</f>
        <v>0</v>
      </c>
      <c r="L59" s="78">
        <f>'Suivi - 2032'!P48</f>
        <v>0</v>
      </c>
      <c r="M59" s="79"/>
    </row>
    <row r="60" spans="2:13" ht="60">
      <c r="B60" s="255"/>
      <c r="C60" s="137" t="str">
        <v>G2.2</v>
      </c>
      <c r="D60" s="84" t="str">
        <v>Nombre de récupérateurs d'eau de
pluie achetés grâce aux subventions</v>
      </c>
      <c r="E60" s="78">
        <f>'Suivi - 2025'!P49</f>
        <v>0</v>
      </c>
      <c r="F60" s="78">
        <f>'Suivi - 2026'!P49</f>
        <v>0</v>
      </c>
      <c r="G60" s="78">
        <f>'Suivi - 2027'!P49</f>
        <v>0</v>
      </c>
      <c r="H60" s="78">
        <f>'Suivi - 2028'!P49</f>
        <v>0</v>
      </c>
      <c r="I60" s="78">
        <f>'Suivi - 2029'!P49</f>
        <v>0</v>
      </c>
      <c r="J60" s="78">
        <f>'Suivi - 2030'!P49</f>
        <v>0</v>
      </c>
      <c r="K60" s="78">
        <f>'Suivi - 2031'!P49</f>
        <v>0</v>
      </c>
      <c r="L60" s="78">
        <f>'Suivi - 2032'!P49</f>
        <v>0</v>
      </c>
      <c r="M60" s="78"/>
    </row>
    <row r="61" spans="2:13" ht="30">
      <c r="B61" s="255"/>
      <c r="C61" s="137" t="str">
        <v>G3.1</v>
      </c>
      <c r="D61" s="84" t="str">
        <v>Evaluation du contrat des milieux et du PTGE des Usses</v>
      </c>
      <c r="E61" s="78">
        <f>'Suivi - 2025'!P50</f>
        <v>0</v>
      </c>
      <c r="F61" s="78">
        <f>'Suivi - 2026'!P50</f>
        <v>0</v>
      </c>
      <c r="G61" s="78">
        <f>'Suivi - 2027'!P50</f>
        <v>0</v>
      </c>
      <c r="H61" s="78">
        <f>'Suivi - 2028'!P50</f>
        <v>0</v>
      </c>
      <c r="I61" s="78">
        <f>'Suivi - 2029'!P50</f>
        <v>0</v>
      </c>
      <c r="J61" s="78">
        <f>'Suivi - 2030'!P50</f>
        <v>0</v>
      </c>
      <c r="K61" s="78">
        <f>'Suivi - 2031'!P50</f>
        <v>0</v>
      </c>
      <c r="L61" s="78">
        <f>'Suivi - 2032'!P50</f>
        <v>0</v>
      </c>
      <c r="M61" s="78"/>
    </row>
    <row r="62" spans="2:13" ht="45">
      <c r="B62" s="255"/>
      <c r="C62" s="137" t="str">
        <v>G3.2</v>
      </c>
      <c r="D62" s="84" t="str">
        <v>Nombre de participations aux réunions de concertation en lien avec le PTGE</v>
      </c>
      <c r="E62" s="78">
        <f>'Suivi - 2025'!P51</f>
        <v>0</v>
      </c>
      <c r="F62" s="78">
        <f>'Suivi - 2026'!P51</f>
        <v>0</v>
      </c>
      <c r="G62" s="78">
        <f>'Suivi - 2027'!P51</f>
        <v>0</v>
      </c>
      <c r="H62" s="78">
        <f>'Suivi - 2028'!P51</f>
        <v>0</v>
      </c>
      <c r="I62" s="78">
        <f>'Suivi - 2029'!P51</f>
        <v>0</v>
      </c>
      <c r="J62" s="78">
        <f>'Suivi - 2030'!P51</f>
        <v>0</v>
      </c>
      <c r="K62" s="78">
        <f>'Suivi - 2031'!P51</f>
        <v>0</v>
      </c>
      <c r="L62" s="78">
        <f>'Suivi - 2032'!P51</f>
        <v>0</v>
      </c>
      <c r="M62" s="78"/>
    </row>
    <row r="63" spans="2:13" ht="30">
      <c r="B63" s="255"/>
      <c r="C63" s="137" t="str">
        <v>G3.3</v>
      </c>
      <c r="D63" s="84" t="str">
        <v>Evolution des consommations AEP</v>
      </c>
      <c r="E63" s="78">
        <f>'Suivi - 2025'!P52</f>
        <v>0</v>
      </c>
      <c r="F63" s="78">
        <f>'Suivi - 2026'!P52</f>
        <v>0</v>
      </c>
      <c r="G63" s="78">
        <f>'Suivi - 2027'!P52</f>
        <v>0</v>
      </c>
      <c r="H63" s="78">
        <f>'Suivi - 2028'!P52</f>
        <v>0</v>
      </c>
      <c r="I63" s="78">
        <f>'Suivi - 2029'!P52</f>
        <v>0</v>
      </c>
      <c r="J63" s="78">
        <f>'Suivi - 2030'!P52</f>
        <v>0</v>
      </c>
      <c r="K63" s="78">
        <f>'Suivi - 2031'!P52</f>
        <v>0</v>
      </c>
      <c r="L63" s="78">
        <f>'Suivi - 2032'!P52</f>
        <v>0</v>
      </c>
      <c r="M63" s="78"/>
    </row>
    <row r="64" spans="2:13" ht="45">
      <c r="B64" s="255"/>
      <c r="C64" s="137" t="str">
        <v>H1.1</v>
      </c>
      <c r="D64" s="84" t="str">
        <v>Nombre de PLU modifiés en faveur de la TVB et de la protection des habitats</v>
      </c>
      <c r="E64" s="78">
        <f>'Suivi - 2025'!P53</f>
        <v>0</v>
      </c>
      <c r="F64" s="78">
        <f>'Suivi - 2026'!P53</f>
        <v>0</v>
      </c>
      <c r="G64" s="78">
        <f>'Suivi - 2027'!P53</f>
        <v>0</v>
      </c>
      <c r="H64" s="78">
        <f>'Suivi - 2028'!P53</f>
        <v>0</v>
      </c>
      <c r="I64" s="78">
        <f>'Suivi - 2029'!P53</f>
        <v>0</v>
      </c>
      <c r="J64" s="78">
        <f>'Suivi - 2030'!P53</f>
        <v>0</v>
      </c>
      <c r="K64" s="78">
        <f>'Suivi - 2031'!P53</f>
        <v>0</v>
      </c>
      <c r="L64" s="78">
        <f>'Suivi - 2032'!P53</f>
        <v>0</v>
      </c>
      <c r="M64" s="78"/>
    </row>
    <row r="65" spans="2:13" ht="30">
      <c r="B65" s="255"/>
      <c r="C65" s="137" t="str">
        <v>H1.2</v>
      </c>
      <c r="D65" s="84" t="str">
        <v xml:space="preserve">Etudes et travaux réalisées sur les espèces envahissantes </v>
      </c>
      <c r="E65" s="78">
        <f>'Suivi - 2025'!P54</f>
        <v>0</v>
      </c>
      <c r="F65" s="78">
        <f>'Suivi - 2026'!P54</f>
        <v>0</v>
      </c>
      <c r="G65" s="78">
        <f>'Suivi - 2027'!P54</f>
        <v>0</v>
      </c>
      <c r="H65" s="78">
        <f>'Suivi - 2028'!P54</f>
        <v>0</v>
      </c>
      <c r="I65" s="78">
        <f>'Suivi - 2029'!P54</f>
        <v>0</v>
      </c>
      <c r="J65" s="78">
        <f>'Suivi - 2030'!P54</f>
        <v>0</v>
      </c>
      <c r="K65" s="78">
        <f>'Suivi - 2031'!P54</f>
        <v>0</v>
      </c>
      <c r="L65" s="78">
        <f>'Suivi - 2032'!P54</f>
        <v>0</v>
      </c>
      <c r="M65" s="78"/>
    </row>
    <row r="66" spans="2:13" ht="30">
      <c r="B66" s="255"/>
      <c r="C66" s="137" t="str">
        <v>H1.3</v>
      </c>
      <c r="D66" s="84" t="str">
        <v>Nombre d'actions de communication réalisées</v>
      </c>
      <c r="E66" s="78">
        <f>'Suivi - 2025'!P55</f>
        <v>0</v>
      </c>
      <c r="F66" s="78">
        <f>'Suivi - 2026'!P55</f>
        <v>0</v>
      </c>
      <c r="G66" s="78">
        <f>'Suivi - 2027'!P55</f>
        <v>0</v>
      </c>
      <c r="H66" s="78">
        <f>'Suivi - 2028'!P55</f>
        <v>0</v>
      </c>
      <c r="I66" s="78">
        <f>'Suivi - 2029'!P55</f>
        <v>0</v>
      </c>
      <c r="J66" s="78">
        <f>'Suivi - 2030'!P55</f>
        <v>0</v>
      </c>
      <c r="K66" s="78">
        <f>'Suivi - 2031'!P55</f>
        <v>0</v>
      </c>
      <c r="L66" s="78">
        <f>'Suivi - 2032'!P55</f>
        <v>0</v>
      </c>
      <c r="M66" s="78"/>
    </row>
    <row r="67" spans="2:13" ht="45">
      <c r="B67" s="255"/>
      <c r="C67" s="137" t="str">
        <v>H1.4</v>
      </c>
      <c r="D67" s="84" t="str">
        <v>Nombre ABC mis en oeuvre dans les
communes</v>
      </c>
      <c r="E67" s="78">
        <f>'Suivi - 2025'!P56</f>
        <v>0</v>
      </c>
      <c r="F67" s="78">
        <f>'Suivi - 2026'!P56</f>
        <v>0</v>
      </c>
      <c r="G67" s="78">
        <f>'Suivi - 2027'!P56</f>
        <v>0</v>
      </c>
      <c r="H67" s="78">
        <f>'Suivi - 2028'!P56</f>
        <v>0</v>
      </c>
      <c r="I67" s="78">
        <f>'Suivi - 2029'!P56</f>
        <v>0</v>
      </c>
      <c r="J67" s="78">
        <f>'Suivi - 2030'!P56</f>
        <v>0</v>
      </c>
      <c r="K67" s="78">
        <f>'Suivi - 2031'!P56</f>
        <v>0</v>
      </c>
      <c r="L67" s="78">
        <f>'Suivi - 2032'!P56</f>
        <v>0</v>
      </c>
      <c r="M67" s="78"/>
    </row>
    <row r="68" spans="2:13" ht="60">
      <c r="B68" s="255"/>
      <c r="C68" s="137" t="str">
        <v>H2.1</v>
      </c>
      <c r="D68" s="84" t="str">
        <v>Nombre d'actions de sensibilisation réalisées auprès des entreprises et des collectivités</v>
      </c>
      <c r="E68" s="78">
        <f>'Suivi - 2025'!P57</f>
        <v>0</v>
      </c>
      <c r="F68" s="78">
        <f>'Suivi - 2026'!P57</f>
        <v>0</v>
      </c>
      <c r="G68" s="78">
        <f>'Suivi - 2027'!P57</f>
        <v>0</v>
      </c>
      <c r="H68" s="78">
        <f>'Suivi - 2028'!P57</f>
        <v>0</v>
      </c>
      <c r="I68" s="78">
        <f>'Suivi - 2029'!P57</f>
        <v>0</v>
      </c>
      <c r="J68" s="78">
        <f>'Suivi - 2030'!P57</f>
        <v>0</v>
      </c>
      <c r="K68" s="78">
        <f>'Suivi - 2031'!P57</f>
        <v>0</v>
      </c>
      <c r="L68" s="78">
        <f>'Suivi - 2032'!P57</f>
        <v>0</v>
      </c>
      <c r="M68" s="78"/>
    </row>
    <row r="69" spans="2:13">
      <c r="B69" s="255"/>
      <c r="C69" s="137" t="str">
        <v>H2.2</v>
      </c>
      <c r="D69" s="84" t="str">
        <v xml:space="preserve">Groupe forêt créé ou non </v>
      </c>
      <c r="E69" s="78">
        <f>'Suivi - 2025'!P58</f>
        <v>0</v>
      </c>
      <c r="F69" s="78">
        <f>'Suivi - 2026'!P58</f>
        <v>0</v>
      </c>
      <c r="G69" s="78">
        <f>'Suivi - 2027'!P58</f>
        <v>0</v>
      </c>
      <c r="H69" s="78">
        <f>'Suivi - 2028'!P58</f>
        <v>0</v>
      </c>
      <c r="I69" s="78">
        <f>'Suivi - 2029'!P58</f>
        <v>0</v>
      </c>
      <c r="J69" s="78">
        <f>'Suivi - 2030'!P58</f>
        <v>0</v>
      </c>
      <c r="K69" s="78">
        <f>'Suivi - 2031'!P58</f>
        <v>0</v>
      </c>
      <c r="L69" s="78">
        <f>'Suivi - 2032'!P58</f>
        <v>0</v>
      </c>
      <c r="M69" s="78"/>
    </row>
    <row r="70" spans="2:13" hidden="1">
      <c r="B70" s="255"/>
      <c r="C70" s="137">
        <v>0</v>
      </c>
      <c r="D70" s="84">
        <v>0</v>
      </c>
      <c r="E70" s="78">
        <f>'Suivi - 2025'!P59</f>
        <v>0</v>
      </c>
      <c r="F70" s="78">
        <f>'Suivi - 2026'!P59</f>
        <v>0</v>
      </c>
      <c r="G70" s="78">
        <f>'Suivi - 2027'!P59</f>
        <v>0</v>
      </c>
      <c r="H70" s="78">
        <f>'Suivi - 2028'!P59</f>
        <v>0</v>
      </c>
      <c r="I70" s="78">
        <f>'Suivi - 2029'!P59</f>
        <v>0</v>
      </c>
      <c r="J70" s="78">
        <f>'Suivi - 2030'!P59</f>
        <v>0</v>
      </c>
      <c r="K70" s="78">
        <f>'Suivi - 2031'!P59</f>
        <v>0</v>
      </c>
      <c r="L70" s="78">
        <f>'Suivi - 2032'!P59</f>
        <v>0</v>
      </c>
      <c r="M70" s="78"/>
    </row>
    <row r="71" spans="2:13" hidden="1">
      <c r="B71" s="255"/>
      <c r="C71" s="137">
        <v>0</v>
      </c>
      <c r="D71" s="84">
        <v>0</v>
      </c>
      <c r="E71" s="78">
        <f>'Suivi - 2025'!P60</f>
        <v>0</v>
      </c>
      <c r="F71" s="78">
        <f>'Suivi - 2026'!P60</f>
        <v>0</v>
      </c>
      <c r="G71" s="78">
        <f>'Suivi - 2027'!P60</f>
        <v>0</v>
      </c>
      <c r="H71" s="78">
        <f>'Suivi - 2028'!P60</f>
        <v>0</v>
      </c>
      <c r="I71" s="78">
        <f>'Suivi - 2029'!P60</f>
        <v>0</v>
      </c>
      <c r="J71" s="78">
        <f>'Suivi - 2030'!P60</f>
        <v>0</v>
      </c>
      <c r="K71" s="78">
        <f>'Suivi - 2031'!P60</f>
        <v>0</v>
      </c>
      <c r="L71" s="78">
        <f>'Suivi - 2032'!P60</f>
        <v>0</v>
      </c>
      <c r="M71" s="78"/>
    </row>
    <row r="72" spans="2:13" hidden="1">
      <c r="B72" s="255"/>
      <c r="C72" s="137">
        <v>0</v>
      </c>
      <c r="D72" s="84">
        <v>0</v>
      </c>
      <c r="E72" s="78">
        <f>'Suivi - 2025'!P61</f>
        <v>0</v>
      </c>
      <c r="F72" s="78">
        <f>'Suivi - 2026'!P61</f>
        <v>0</v>
      </c>
      <c r="G72" s="78">
        <f>'Suivi - 2027'!P61</f>
        <v>0</v>
      </c>
      <c r="H72" s="78">
        <f>'Suivi - 2028'!P61</f>
        <v>0</v>
      </c>
      <c r="I72" s="78">
        <f>'Suivi - 2029'!P61</f>
        <v>0</v>
      </c>
      <c r="J72" s="78">
        <f>'Suivi - 2030'!P61</f>
        <v>0</v>
      </c>
      <c r="K72" s="78">
        <f>'Suivi - 2031'!P61</f>
        <v>0</v>
      </c>
      <c r="L72" s="78">
        <f>'Suivi - 2032'!P61</f>
        <v>0</v>
      </c>
      <c r="M72" s="78"/>
    </row>
    <row r="73" spans="2:13" hidden="1">
      <c r="B73" s="255"/>
      <c r="C73" s="137">
        <v>0</v>
      </c>
      <c r="D73" s="84">
        <v>0</v>
      </c>
      <c r="E73" s="78">
        <f>'Suivi - 2025'!P62</f>
        <v>0</v>
      </c>
      <c r="F73" s="78">
        <f>'Suivi - 2026'!P62</f>
        <v>0</v>
      </c>
      <c r="G73" s="78">
        <f>'Suivi - 2027'!P62</f>
        <v>0</v>
      </c>
      <c r="H73" s="78">
        <f>'Suivi - 2028'!P62</f>
        <v>0</v>
      </c>
      <c r="I73" s="78">
        <f>'Suivi - 2029'!P62</f>
        <v>0</v>
      </c>
      <c r="J73" s="78">
        <f>'Suivi - 2030'!P62</f>
        <v>0</v>
      </c>
      <c r="K73" s="78">
        <f>'Suivi - 2031'!P62</f>
        <v>0</v>
      </c>
      <c r="L73" s="78">
        <f>'Suivi - 2032'!P62</f>
        <v>0</v>
      </c>
      <c r="M73" s="78"/>
    </row>
    <row r="74" spans="2:13" ht="60">
      <c r="B74" s="257" t="s">
        <v>10</v>
      </c>
      <c r="C74" s="133" t="str" cm="1">
        <f t="array" ref="C74:C87">'Suivi - 2025'!F65:F78</f>
        <v>I1.1</v>
      </c>
      <c r="D74" s="136" t="str" cm="1">
        <f t="array" ref="D74:D85">'Suivi - 2025'!I65:I76</f>
        <v xml:space="preserve">Nombre d'actions de sensibilisation réalisées auprès des acteurs économiques </v>
      </c>
      <c r="E74" s="78">
        <f>'Suivi - 2025'!P65</f>
        <v>0</v>
      </c>
      <c r="F74" s="78">
        <f>'Suivi - 2026'!P65</f>
        <v>0</v>
      </c>
      <c r="G74" s="78">
        <f>'Suivi - 2027'!$P$65</f>
        <v>0</v>
      </c>
      <c r="H74" s="78">
        <f>'Suivi - 2028'!P65</f>
        <v>0</v>
      </c>
      <c r="I74" s="78">
        <f>'Suivi - 2029'!P65</f>
        <v>0</v>
      </c>
      <c r="J74" s="78">
        <f>'Suivi - 2030'!P65</f>
        <v>0</v>
      </c>
      <c r="K74" s="78">
        <f>'Suivi - 2031'!P65</f>
        <v>0</v>
      </c>
      <c r="L74" s="78">
        <f>'Suivi - 2032'!P65</f>
        <v>0</v>
      </c>
      <c r="M74" s="78"/>
    </row>
    <row r="75" spans="2:13" ht="29.1" customHeight="1">
      <c r="B75" s="257"/>
      <c r="C75" s="133" t="str">
        <v>I1.2</v>
      </c>
      <c r="D75" s="136" t="str">
        <v>Nombre de signataires de la charte
de bonnes pratiques écoresponsables</v>
      </c>
      <c r="E75" s="78">
        <f>'Suivi - 2025'!P66</f>
        <v>0</v>
      </c>
      <c r="F75" s="78">
        <f>'Suivi - 2026'!P66</f>
        <v>0</v>
      </c>
      <c r="G75" s="78">
        <f>'Suivi - 2027'!P66</f>
        <v>0</v>
      </c>
      <c r="H75" s="78">
        <f>'Suivi - 2028'!P66</f>
        <v>0</v>
      </c>
      <c r="I75" s="78">
        <f>'Suivi - 2029'!P66</f>
        <v>0</v>
      </c>
      <c r="J75" s="78">
        <f>'Suivi - 2030'!P66</f>
        <v>0</v>
      </c>
      <c r="K75" s="78">
        <f>'Suivi - 2031'!P66</f>
        <v>0</v>
      </c>
      <c r="L75" s="78">
        <f>'Suivi - 2032'!P66</f>
        <v>0</v>
      </c>
      <c r="M75" s="78"/>
    </row>
    <row r="76" spans="2:13" ht="30">
      <c r="B76" s="257"/>
      <c r="C76" s="133" t="str">
        <v>I2.1</v>
      </c>
      <c r="D76" s="136" t="str">
        <v>Nombre de diagnostics énergétiques réalisés</v>
      </c>
      <c r="E76" s="78">
        <f>'Suivi - 2025'!P67</f>
        <v>0</v>
      </c>
      <c r="F76" s="78">
        <f>'Suivi - 2026'!P67</f>
        <v>0</v>
      </c>
      <c r="G76" s="78">
        <f>'Suivi - 2027'!P67</f>
        <v>0</v>
      </c>
      <c r="H76" s="78">
        <f>'Suivi - 2028'!P67</f>
        <v>0</v>
      </c>
      <c r="I76" s="78">
        <f>'Suivi - 2029'!P67</f>
        <v>0</v>
      </c>
      <c r="J76" s="78">
        <f>'Suivi - 2030'!P67</f>
        <v>0</v>
      </c>
      <c r="K76" s="78">
        <f>'Suivi - 2031'!P67</f>
        <v>0</v>
      </c>
      <c r="L76" s="78">
        <f>'Suivi - 2032'!P67</f>
        <v>0</v>
      </c>
      <c r="M76" s="78"/>
    </row>
    <row r="77" spans="2:13" ht="29.1" customHeight="1">
      <c r="B77" s="257"/>
      <c r="C77" s="133" t="str">
        <v>I3.1</v>
      </c>
      <c r="D77" s="136" t="str">
        <v>Nombre d'entreprises du secteur de la transition installées sur le territoire</v>
      </c>
      <c r="E77" s="78">
        <f>'Suivi - 2025'!P68</f>
        <v>0</v>
      </c>
      <c r="F77" s="78">
        <f>'Suivi - 2026'!P68</f>
        <v>0</v>
      </c>
      <c r="G77" s="78">
        <f>'Suivi - 2027'!P68</f>
        <v>0</v>
      </c>
      <c r="H77" s="78">
        <f>'Suivi - 2028'!P68</f>
        <v>0</v>
      </c>
      <c r="I77" s="78">
        <f>'Suivi - 2029'!P68</f>
        <v>0</v>
      </c>
      <c r="J77" s="78">
        <f>'Suivi - 2030'!P68</f>
        <v>0</v>
      </c>
      <c r="K77" s="78">
        <f>'Suivi - 2031'!P68</f>
        <v>0</v>
      </c>
      <c r="L77" s="78">
        <f>'Suivi - 2032'!P68</f>
        <v>0</v>
      </c>
      <c r="M77" s="78"/>
    </row>
    <row r="78" spans="2:13">
      <c r="B78" s="257"/>
      <c r="C78" s="133" t="str">
        <v>I4.1</v>
      </c>
      <c r="D78" s="136" t="str">
        <v xml:space="preserve">Annuaire actualisé ou non </v>
      </c>
      <c r="E78" s="78">
        <f>'Suivi - 2025'!P69</f>
        <v>0</v>
      </c>
      <c r="F78" s="78">
        <f>'Suivi - 2026'!P69</f>
        <v>0</v>
      </c>
      <c r="G78" s="78">
        <f>'Suivi - 2027'!P69</f>
        <v>0</v>
      </c>
      <c r="H78" s="78">
        <f>'Suivi - 2028'!P69</f>
        <v>0</v>
      </c>
      <c r="I78" s="78">
        <f>'Suivi - 2029'!P69</f>
        <v>0</v>
      </c>
      <c r="J78" s="78">
        <f>'Suivi - 2030'!P69</f>
        <v>0</v>
      </c>
      <c r="K78" s="78">
        <f>'Suivi - 2031'!P69</f>
        <v>0</v>
      </c>
      <c r="L78" s="78">
        <f>'Suivi - 2032'!P69</f>
        <v>0</v>
      </c>
      <c r="M78" s="78"/>
    </row>
    <row r="79" spans="2:13" ht="29.1" customHeight="1">
      <c r="B79" s="257"/>
      <c r="C79" s="133" t="str">
        <v>I4.2</v>
      </c>
      <c r="D79" s="136" t="str">
        <v>Nombre d'actions de renforcement du réseau d'acteurs économiques réalisées</v>
      </c>
      <c r="E79" s="78">
        <f>'Suivi - 2025'!P70</f>
        <v>0</v>
      </c>
      <c r="F79" s="78">
        <f>'Suivi - 2026'!P70</f>
        <v>0</v>
      </c>
      <c r="G79" s="78">
        <f>'Suivi - 2027'!P70</f>
        <v>0</v>
      </c>
      <c r="H79" s="78">
        <f>'Suivi - 2028'!P70</f>
        <v>0</v>
      </c>
      <c r="I79" s="78">
        <f>'Suivi - 2029'!P70</f>
        <v>0</v>
      </c>
      <c r="J79" s="78">
        <f>'Suivi - 2030'!P70</f>
        <v>0</v>
      </c>
      <c r="K79" s="78">
        <f>'Suivi - 2031'!P70</f>
        <v>0</v>
      </c>
      <c r="L79" s="78">
        <f>'Suivi - 2032'!P70</f>
        <v>0</v>
      </c>
      <c r="M79" s="78"/>
    </row>
    <row r="80" spans="2:13" ht="43.5" customHeight="1">
      <c r="B80" s="257"/>
      <c r="C80" s="133" t="str">
        <v>J1.1</v>
      </c>
      <c r="D80" s="136" t="str">
        <v>Evolution des tonnages et des impacts financier</v>
      </c>
      <c r="E80" s="78">
        <f>'Suivi - 2025'!P71</f>
        <v>0</v>
      </c>
      <c r="F80" s="78">
        <f>'Suivi - 2026'!P71</f>
        <v>0</v>
      </c>
      <c r="G80" s="78">
        <f>'Suivi - 2027'!P71</f>
        <v>0</v>
      </c>
      <c r="H80" s="78">
        <f>'Suivi - 2028'!P71</f>
        <v>0</v>
      </c>
      <c r="I80" s="78">
        <f>'Suivi - 2029'!P71</f>
        <v>0</v>
      </c>
      <c r="J80" s="78">
        <f>'Suivi - 2030'!P71</f>
        <v>0</v>
      </c>
      <c r="K80" s="78">
        <f>'Suivi - 2031'!P71</f>
        <v>0</v>
      </c>
      <c r="L80" s="78">
        <f>'Suivi - 2032'!P71</f>
        <v>0</v>
      </c>
      <c r="M80" s="78"/>
    </row>
    <row r="81" spans="2:13" ht="57.95" customHeight="1">
      <c r="B81" s="257"/>
      <c r="C81" s="133" t="str">
        <v>J1.2</v>
      </c>
      <c r="D81" s="136" t="str">
        <v>Nombre de composteurs installés et vendus</v>
      </c>
      <c r="E81" s="78">
        <f>'Suivi - 2025'!P72</f>
        <v>0</v>
      </c>
      <c r="F81" s="78">
        <f>'Suivi - 2026'!P72</f>
        <v>0</v>
      </c>
      <c r="G81" s="78">
        <f>'Suivi - 2027'!P72</f>
        <v>0</v>
      </c>
      <c r="H81" s="78">
        <f>'Suivi - 2028'!P72</f>
        <v>0</v>
      </c>
      <c r="I81" s="78">
        <f>'Suivi - 2029'!P72</f>
        <v>0</v>
      </c>
      <c r="J81" s="78">
        <f>'Suivi - 2030'!P72</f>
        <v>0</v>
      </c>
      <c r="K81" s="78">
        <f>'Suivi - 2031'!P72</f>
        <v>0</v>
      </c>
      <c r="L81" s="78">
        <f>'Suivi - 2032'!P72</f>
        <v>0</v>
      </c>
      <c r="M81" s="78"/>
    </row>
    <row r="82" spans="2:13">
      <c r="B82" s="257"/>
      <c r="C82" s="133" t="str">
        <v>J1.3</v>
      </c>
      <c r="D82" s="136">
        <v>0</v>
      </c>
      <c r="E82" s="78">
        <f>'Suivi - 2025'!P73</f>
        <v>0</v>
      </c>
      <c r="F82" s="78">
        <f>'Suivi - 2026'!P73</f>
        <v>0</v>
      </c>
      <c r="G82" s="78">
        <f>'Suivi - 2027'!P73</f>
        <v>0</v>
      </c>
      <c r="H82" s="78">
        <f>'Suivi - 2028'!P73</f>
        <v>0</v>
      </c>
      <c r="I82" s="78">
        <f>'Suivi - 2029'!P73</f>
        <v>0</v>
      </c>
      <c r="J82" s="78">
        <f>'Suivi - 2030'!P73</f>
        <v>0</v>
      </c>
      <c r="K82" s="78">
        <f>'Suivi - 2031'!P73</f>
        <v>0</v>
      </c>
      <c r="L82" s="78">
        <f>'Suivi - 2032'!P73</f>
        <v>0</v>
      </c>
      <c r="M82" s="78"/>
    </row>
    <row r="83" spans="2:13" ht="29.1" customHeight="1">
      <c r="B83" s="257"/>
      <c r="C83" s="133" t="str">
        <v>J2.1</v>
      </c>
      <c r="D83" s="136" t="str">
        <v>Critères de marché intégrés ou non</v>
      </c>
      <c r="E83" s="78">
        <f>'Suivi - 2025'!P74</f>
        <v>0</v>
      </c>
      <c r="F83" s="78">
        <f>'Suivi - 2026'!P74</f>
        <v>0</v>
      </c>
      <c r="G83" s="78">
        <f>'Suivi - 2027'!P74</f>
        <v>0</v>
      </c>
      <c r="H83" s="78">
        <f>'Suivi - 2028'!P74</f>
        <v>0</v>
      </c>
      <c r="I83" s="78">
        <f>'Suivi - 2029'!P74</f>
        <v>0</v>
      </c>
      <c r="J83" s="78">
        <f>'Suivi - 2030'!P74</f>
        <v>0</v>
      </c>
      <c r="K83" s="78">
        <f>'Suivi - 2031'!P74</f>
        <v>0</v>
      </c>
      <c r="L83" s="78">
        <f>'Suivi - 2032'!P74</f>
        <v>0</v>
      </c>
      <c r="M83" s="78"/>
    </row>
    <row r="84" spans="2:13" ht="30">
      <c r="B84" s="257"/>
      <c r="C84" s="133" t="str">
        <v>J2.2</v>
      </c>
      <c r="D84" s="136" t="str">
        <v>Nombre d'actions de mutualisation accompagnées</v>
      </c>
      <c r="E84" s="78">
        <f>'Suivi - 2025'!P75</f>
        <v>0</v>
      </c>
      <c r="F84" s="78">
        <f>'Suivi - 2026'!P75</f>
        <v>0</v>
      </c>
      <c r="G84" s="78">
        <f>'Suivi - 2027'!P75</f>
        <v>0</v>
      </c>
      <c r="H84" s="78">
        <f>'Suivi - 2028'!P75</f>
        <v>0</v>
      </c>
      <c r="I84" s="78">
        <f>'Suivi - 2029'!P75</f>
        <v>0</v>
      </c>
      <c r="J84" s="78">
        <f>'Suivi - 2030'!P75</f>
        <v>0</v>
      </c>
      <c r="K84" s="78">
        <f>'Suivi - 2031'!P75</f>
        <v>0</v>
      </c>
      <c r="L84" s="78">
        <f>'Suivi - 2032'!P75</f>
        <v>0</v>
      </c>
      <c r="M84" s="78"/>
    </row>
    <row r="85" spans="2:13" ht="57.95" customHeight="1">
      <c r="B85" s="257"/>
      <c r="C85" s="133" t="str">
        <v>J2.3</v>
      </c>
      <c r="D85" s="136" t="str">
        <v>Nombre de structures de réemploi et de recycleries</v>
      </c>
      <c r="E85" s="78">
        <f>'Suivi - 2025'!P76</f>
        <v>0</v>
      </c>
      <c r="F85" s="78">
        <f>'Suivi - 2026'!P76</f>
        <v>0</v>
      </c>
      <c r="G85" s="78">
        <f>'Suivi - 2027'!P76</f>
        <v>0</v>
      </c>
      <c r="H85" s="78">
        <f>'Suivi - 2028'!P76</f>
        <v>0</v>
      </c>
      <c r="I85" s="78">
        <f>'Suivi - 2029'!P76</f>
        <v>0</v>
      </c>
      <c r="J85" s="78">
        <f>'Suivi - 2030'!P76</f>
        <v>0</v>
      </c>
      <c r="K85" s="78">
        <f>'Suivi - 2031'!P76</f>
        <v>0</v>
      </c>
      <c r="L85" s="78">
        <f>'Suivi - 2032'!P76</f>
        <v>0</v>
      </c>
      <c r="M85" s="78"/>
    </row>
    <row r="86" spans="2:13">
      <c r="B86" s="257"/>
      <c r="C86" s="133" t="str">
        <v>J3.1</v>
      </c>
      <c r="D86" s="136"/>
      <c r="E86" s="78"/>
      <c r="F86" s="78"/>
      <c r="G86" s="78"/>
      <c r="H86" s="78"/>
      <c r="I86" s="78"/>
      <c r="J86" s="78"/>
      <c r="K86" s="78"/>
      <c r="L86" s="78"/>
      <c r="M86" s="78"/>
    </row>
    <row r="87" spans="2:13">
      <c r="B87" s="257"/>
      <c r="C87" s="133" t="str">
        <v>J3.2</v>
      </c>
      <c r="D87" s="136"/>
      <c r="E87" s="78"/>
      <c r="F87" s="78"/>
      <c r="G87" s="78"/>
      <c r="H87" s="78"/>
      <c r="I87" s="78"/>
      <c r="J87" s="78"/>
      <c r="K87" s="78"/>
      <c r="L87" s="78"/>
      <c r="M87" s="78"/>
    </row>
    <row r="88" spans="2:13" hidden="1">
      <c r="B88" s="257"/>
      <c r="C88" s="133"/>
      <c r="D88" s="136"/>
      <c r="E88" s="78"/>
      <c r="F88" s="78"/>
      <c r="G88" s="78"/>
      <c r="H88" s="78"/>
      <c r="I88" s="78"/>
      <c r="J88" s="78"/>
      <c r="K88" s="78"/>
      <c r="L88" s="78"/>
      <c r="M88" s="78"/>
    </row>
    <row r="89" spans="2:13" hidden="1">
      <c r="B89" s="257"/>
      <c r="C89" s="133"/>
      <c r="D89" s="136"/>
      <c r="E89" s="78"/>
      <c r="F89" s="78"/>
      <c r="G89" s="78"/>
      <c r="H89" s="78"/>
      <c r="I89" s="78"/>
      <c r="J89" s="78"/>
      <c r="K89" s="78"/>
      <c r="L89" s="78"/>
      <c r="M89" s="78"/>
    </row>
    <row r="90" spans="2:13" hidden="1">
      <c r="B90" s="257"/>
      <c r="C90" s="133"/>
      <c r="D90" s="136"/>
      <c r="E90" s="78"/>
      <c r="F90" s="78"/>
      <c r="G90" s="78"/>
      <c r="H90" s="78"/>
      <c r="I90" s="78"/>
      <c r="J90" s="78"/>
      <c r="K90" s="78"/>
      <c r="L90" s="78"/>
      <c r="M90" s="78"/>
    </row>
    <row r="91" spans="2:13" hidden="1">
      <c r="B91" s="257"/>
      <c r="C91" s="133"/>
      <c r="D91" s="136"/>
      <c r="E91" s="78"/>
      <c r="F91" s="78"/>
      <c r="G91" s="78"/>
      <c r="H91" s="78"/>
      <c r="I91" s="78"/>
      <c r="J91" s="78"/>
      <c r="K91" s="78"/>
      <c r="L91" s="78"/>
      <c r="M91" s="78"/>
    </row>
    <row r="92" spans="2:13" hidden="1">
      <c r="B92" s="257"/>
      <c r="C92" s="133"/>
      <c r="D92" s="136"/>
      <c r="E92" s="78"/>
      <c r="F92" s="78"/>
      <c r="G92" s="78"/>
      <c r="H92" s="78"/>
      <c r="I92" s="78"/>
      <c r="J92" s="78"/>
      <c r="K92" s="78"/>
      <c r="L92" s="78"/>
      <c r="M92" s="78"/>
    </row>
    <row r="93" spans="2:13" hidden="1">
      <c r="B93" s="257"/>
      <c r="C93" s="133"/>
      <c r="D93" s="136"/>
      <c r="E93" s="78"/>
      <c r="F93" s="78"/>
      <c r="G93" s="78"/>
      <c r="H93" s="78"/>
      <c r="I93" s="78"/>
      <c r="J93" s="78"/>
      <c r="K93" s="78"/>
      <c r="L93" s="78"/>
      <c r="M93" s="78"/>
    </row>
    <row r="94" spans="2:13" hidden="1">
      <c r="B94" s="252"/>
      <c r="C94" s="96" cm="1">
        <f t="array" ref="C94:C101">'Suivi - 2025'!F81:F88</f>
        <v>0</v>
      </c>
      <c r="D94" s="87" cm="1">
        <f t="array" ref="D94:D101">'Suivi - 2025'!I81:I88</f>
        <v>0</v>
      </c>
      <c r="E94" s="78">
        <f>'Suivi - 2025'!P81</f>
        <v>0</v>
      </c>
      <c r="F94" s="78">
        <f>'Suivi - 2026'!P79</f>
        <v>0</v>
      </c>
      <c r="G94" s="78">
        <f>'Suivi - 2027'!$P$79</f>
        <v>0</v>
      </c>
      <c r="H94" s="78">
        <f>'Suivi - 2028'!P79</f>
        <v>0</v>
      </c>
      <c r="I94" s="78">
        <f>'Suivi - 2029'!P79</f>
        <v>0</v>
      </c>
      <c r="J94" s="78">
        <f>'Suivi - 2030'!P79</f>
        <v>0</v>
      </c>
      <c r="K94" s="78">
        <f>'Suivi - 2031'!P79</f>
        <v>0</v>
      </c>
      <c r="L94" s="78">
        <f>'Suivi - 2032'!P79</f>
        <v>0</v>
      </c>
      <c r="M94" s="78"/>
    </row>
    <row r="95" spans="2:13" hidden="1">
      <c r="B95" s="252"/>
      <c r="C95" s="96">
        <v>0</v>
      </c>
      <c r="D95" s="87">
        <v>0</v>
      </c>
      <c r="E95" s="78">
        <f>'Suivi - 2025'!P82</f>
        <v>0</v>
      </c>
      <c r="F95" s="78">
        <f>'Suivi - 2026'!P80</f>
        <v>0</v>
      </c>
      <c r="G95" s="78">
        <f>'Suivi - 2027'!P80</f>
        <v>0</v>
      </c>
      <c r="H95" s="78">
        <f>'Suivi - 2028'!P80</f>
        <v>0</v>
      </c>
      <c r="I95" s="78">
        <f>'Suivi - 2029'!P80</f>
        <v>0</v>
      </c>
      <c r="J95" s="78">
        <f>'Suivi - 2030'!P80</f>
        <v>0</v>
      </c>
      <c r="K95" s="78">
        <f>'Suivi - 2031'!P80</f>
        <v>0</v>
      </c>
      <c r="L95" s="78">
        <f>'Suivi - 2032'!P80</f>
        <v>0</v>
      </c>
      <c r="M95" s="78"/>
    </row>
    <row r="96" spans="2:13" hidden="1">
      <c r="B96" s="252"/>
      <c r="C96" s="96">
        <v>0</v>
      </c>
      <c r="D96" s="87">
        <v>0</v>
      </c>
      <c r="E96" s="78">
        <f>'Suivi - 2025'!P83</f>
        <v>0</v>
      </c>
      <c r="F96" s="78">
        <f>'Suivi - 2026'!P81</f>
        <v>0</v>
      </c>
      <c r="G96" s="78">
        <f>'Suivi - 2027'!P81</f>
        <v>0</v>
      </c>
      <c r="H96" s="78">
        <f>'Suivi - 2028'!P81</f>
        <v>0</v>
      </c>
      <c r="I96" s="78">
        <f>'Suivi - 2029'!P81</f>
        <v>0</v>
      </c>
      <c r="J96" s="78">
        <f>'Suivi - 2030'!P81</f>
        <v>0</v>
      </c>
      <c r="K96" s="78">
        <f>'Suivi - 2031'!P81</f>
        <v>0</v>
      </c>
      <c r="L96" s="78">
        <f>'Suivi - 2032'!P81</f>
        <v>0</v>
      </c>
      <c r="M96" s="78"/>
    </row>
    <row r="97" spans="2:13" hidden="1">
      <c r="B97" s="252"/>
      <c r="C97" s="96">
        <v>0</v>
      </c>
      <c r="D97" s="87">
        <v>0</v>
      </c>
      <c r="E97" s="78">
        <f>'Suivi - 2025'!P84</f>
        <v>0</v>
      </c>
      <c r="F97" s="78">
        <f>'Suivi - 2026'!P82</f>
        <v>0</v>
      </c>
      <c r="G97" s="78">
        <f>'Suivi - 2027'!P82</f>
        <v>0</v>
      </c>
      <c r="H97" s="78">
        <f>'Suivi - 2028'!P82</f>
        <v>0</v>
      </c>
      <c r="I97" s="78">
        <f>'Suivi - 2029'!P82</f>
        <v>0</v>
      </c>
      <c r="J97" s="78">
        <f>'Suivi - 2030'!P82</f>
        <v>0</v>
      </c>
      <c r="K97" s="78">
        <f>'Suivi - 2031'!P82</f>
        <v>0</v>
      </c>
      <c r="L97" s="78">
        <f>'Suivi - 2032'!P82</f>
        <v>0</v>
      </c>
      <c r="M97" s="78"/>
    </row>
    <row r="98" spans="2:13" hidden="1">
      <c r="B98" s="252"/>
      <c r="C98" s="96">
        <v>0</v>
      </c>
      <c r="D98" s="87">
        <v>0</v>
      </c>
      <c r="E98" s="78">
        <f>'Suivi - 2025'!P85</f>
        <v>0</v>
      </c>
      <c r="F98" s="78">
        <f>'Suivi - 2026'!P83</f>
        <v>0</v>
      </c>
      <c r="G98" s="78">
        <f>'Suivi - 2027'!P83</f>
        <v>0</v>
      </c>
      <c r="H98" s="78">
        <f>'Suivi - 2028'!P83</f>
        <v>0</v>
      </c>
      <c r="I98" s="78">
        <f>'Suivi - 2029'!P83</f>
        <v>0</v>
      </c>
      <c r="J98" s="78">
        <f>'Suivi - 2030'!P83</f>
        <v>0</v>
      </c>
      <c r="K98" s="78">
        <f>'Suivi - 2031'!P83</f>
        <v>0</v>
      </c>
      <c r="L98" s="78">
        <f>'Suivi - 2032'!P83</f>
        <v>0</v>
      </c>
      <c r="M98" s="78"/>
    </row>
    <row r="99" spans="2:13" hidden="1">
      <c r="B99" s="252"/>
      <c r="C99" s="96">
        <v>0</v>
      </c>
      <c r="D99" s="87">
        <v>0</v>
      </c>
      <c r="E99" s="78">
        <f>'Suivi - 2025'!P86</f>
        <v>0</v>
      </c>
      <c r="F99" s="78">
        <f>'Suivi - 2026'!P84</f>
        <v>0</v>
      </c>
      <c r="G99" s="78">
        <f>'Suivi - 2027'!P84</f>
        <v>0</v>
      </c>
      <c r="H99" s="78">
        <f>'Suivi - 2028'!P84</f>
        <v>0</v>
      </c>
      <c r="I99" s="78">
        <f>'Suivi - 2029'!P84</f>
        <v>0</v>
      </c>
      <c r="J99" s="78">
        <f>'Suivi - 2030'!P84</f>
        <v>0</v>
      </c>
      <c r="K99" s="78">
        <f>'Suivi - 2031'!P84</f>
        <v>0</v>
      </c>
      <c r="L99" s="78">
        <f>'Suivi - 2032'!P84</f>
        <v>0</v>
      </c>
      <c r="M99" s="78"/>
    </row>
    <row r="100" spans="2:13" hidden="1">
      <c r="B100" s="252"/>
      <c r="C100" s="96">
        <v>0</v>
      </c>
      <c r="D100" s="87">
        <v>0</v>
      </c>
      <c r="E100" s="78">
        <f>'Suivi - 2025'!P87</f>
        <v>0</v>
      </c>
      <c r="F100" s="78">
        <f>'Suivi - 2026'!P85</f>
        <v>0</v>
      </c>
      <c r="G100" s="78">
        <f>'Suivi - 2027'!P85</f>
        <v>0</v>
      </c>
      <c r="H100" s="78">
        <f>'Suivi - 2028'!P85</f>
        <v>0</v>
      </c>
      <c r="I100" s="78">
        <f>'Suivi - 2029'!P85</f>
        <v>0</v>
      </c>
      <c r="J100" s="78">
        <f>'Suivi - 2030'!P85</f>
        <v>0</v>
      </c>
      <c r="K100" s="78">
        <f>'Suivi - 2031'!P85</f>
        <v>0</v>
      </c>
      <c r="L100" s="78">
        <f>'Suivi - 2032'!P85</f>
        <v>0</v>
      </c>
      <c r="M100" s="78"/>
    </row>
    <row r="101" spans="2:13" hidden="1">
      <c r="B101" s="252"/>
      <c r="C101" s="96">
        <v>0</v>
      </c>
      <c r="D101" s="87">
        <v>0</v>
      </c>
      <c r="E101" s="78">
        <f>'Suivi - 2025'!P88</f>
        <v>0</v>
      </c>
      <c r="F101" s="78">
        <f>'Suivi - 2026'!P86</f>
        <v>0</v>
      </c>
      <c r="G101" s="78">
        <f>'Suivi - 2027'!P86</f>
        <v>0</v>
      </c>
      <c r="H101" s="78">
        <f>'Suivi - 2028'!P86</f>
        <v>0</v>
      </c>
      <c r="I101" s="78">
        <f>'Suivi - 2029'!P86</f>
        <v>0</v>
      </c>
      <c r="J101" s="78">
        <f>'Suivi - 2030'!P86</f>
        <v>0</v>
      </c>
      <c r="K101" s="78">
        <f>'Suivi - 2031'!P86</f>
        <v>0</v>
      </c>
      <c r="L101" s="78">
        <f>'Suivi - 2032'!P86</f>
        <v>0</v>
      </c>
      <c r="M101" s="78"/>
    </row>
    <row r="102" spans="2:13" ht="45">
      <c r="B102" s="253" t="s">
        <v>186</v>
      </c>
      <c r="C102" s="170" t="str" cm="1">
        <f t="array" ref="C102:C107">'Suivi - 2025'!F98:F103</f>
        <v>L1.1</v>
      </c>
      <c r="D102" s="173" t="str" cm="1">
        <f t="array" ref="D102:D115">'Suivi - 2025'!I91:I104</f>
        <v>Nombre de communes signataires de la charte de développement des EnR</v>
      </c>
      <c r="E102" s="78">
        <f>'Suivi - 2025'!P91</f>
        <v>0</v>
      </c>
      <c r="F102" s="78">
        <f>'Suivi - 2026'!P89</f>
        <v>0</v>
      </c>
      <c r="G102" s="78">
        <f>'Suivi - 2027'!$P$89</f>
        <v>0</v>
      </c>
      <c r="H102" s="78">
        <f>'Suivi - 2028'!P89</f>
        <v>0</v>
      </c>
      <c r="I102" s="78">
        <f>'Suivi - 2029'!P89</f>
        <v>0</v>
      </c>
      <c r="J102" s="78">
        <f>'Suivi - 2030'!P89</f>
        <v>0</v>
      </c>
      <c r="K102" s="78">
        <f>'Suivi - 2031'!P89</f>
        <v>0</v>
      </c>
      <c r="L102" s="78">
        <f>'Suivi - 2032'!P89</f>
        <v>0</v>
      </c>
      <c r="M102" s="78"/>
    </row>
    <row r="103" spans="2:13" ht="30">
      <c r="B103" s="253"/>
      <c r="C103" s="170" t="str">
        <v>L1.2</v>
      </c>
      <c r="D103" s="173" t="str">
        <v>Etudes des potentiels réalisées</v>
      </c>
      <c r="E103" s="78">
        <f>'Suivi - 2025'!P92</f>
        <v>0</v>
      </c>
      <c r="F103" s="78">
        <f>'Suivi - 2026'!P90</f>
        <v>0</v>
      </c>
      <c r="G103" s="78">
        <f>'Suivi - 2027'!P90</f>
        <v>0</v>
      </c>
      <c r="H103" s="78">
        <f>'Suivi - 2028'!P90</f>
        <v>0</v>
      </c>
      <c r="I103" s="78">
        <f>'Suivi - 2029'!P90</f>
        <v>0</v>
      </c>
      <c r="J103" s="78">
        <f>'Suivi - 2030'!P90</f>
        <v>0</v>
      </c>
      <c r="K103" s="78">
        <f>'Suivi - 2031'!P90</f>
        <v>0</v>
      </c>
      <c r="L103" s="78">
        <f>'Suivi - 2032'!P90</f>
        <v>0</v>
      </c>
      <c r="M103" s="78"/>
    </row>
    <row r="104" spans="2:13">
      <c r="B104" s="253"/>
      <c r="C104" s="170" t="str">
        <v>L2.1</v>
      </c>
      <c r="D104" s="173">
        <v>0</v>
      </c>
      <c r="E104" s="78">
        <f>'Suivi - 2025'!P93</f>
        <v>0</v>
      </c>
      <c r="F104" s="78">
        <f>'Suivi - 2026'!P91</f>
        <v>0</v>
      </c>
      <c r="G104" s="78">
        <f>'Suivi - 2027'!P91</f>
        <v>0</v>
      </c>
      <c r="H104" s="78">
        <f>'Suivi - 2028'!P91</f>
        <v>0</v>
      </c>
      <c r="I104" s="78">
        <f>'Suivi - 2029'!P91</f>
        <v>0</v>
      </c>
      <c r="J104" s="78">
        <f>'Suivi - 2030'!P91</f>
        <v>0</v>
      </c>
      <c r="K104" s="78">
        <f>'Suivi - 2031'!P91</f>
        <v>0</v>
      </c>
      <c r="L104" s="78">
        <f>'Suivi - 2032'!P91</f>
        <v>0</v>
      </c>
      <c r="M104" s="78"/>
    </row>
    <row r="105" spans="2:13">
      <c r="B105" s="253"/>
      <c r="C105" s="170" t="str">
        <v>L2.2</v>
      </c>
      <c r="D105" s="173">
        <v>0</v>
      </c>
      <c r="E105" s="78">
        <f>'Suivi - 2025'!P94</f>
        <v>0</v>
      </c>
      <c r="F105" s="78">
        <f>'Suivi - 2026'!P92</f>
        <v>0</v>
      </c>
      <c r="G105" s="78">
        <f>'Suivi - 2027'!P92</f>
        <v>0</v>
      </c>
      <c r="H105" s="78">
        <f>'Suivi - 2028'!P92</f>
        <v>0</v>
      </c>
      <c r="I105" s="78">
        <f>'Suivi - 2029'!P92</f>
        <v>0</v>
      </c>
      <c r="J105" s="78">
        <f>'Suivi - 2030'!P92</f>
        <v>0</v>
      </c>
      <c r="K105" s="78">
        <f>'Suivi - 2031'!P92</f>
        <v>0</v>
      </c>
      <c r="L105" s="78">
        <f>'Suivi - 2032'!P92</f>
        <v>0</v>
      </c>
      <c r="M105" s="78"/>
    </row>
    <row r="106" spans="2:13" ht="45">
      <c r="B106" s="253"/>
      <c r="C106" s="170" t="str">
        <v>L2.3</v>
      </c>
      <c r="D106" s="173" t="str">
        <v>Nombre/pourcentage de parking couverts par des ombrières</v>
      </c>
      <c r="E106" s="78">
        <f>'Suivi - 2025'!P95</f>
        <v>0</v>
      </c>
      <c r="F106" s="78">
        <f>'Suivi - 2026'!P93</f>
        <v>0</v>
      </c>
      <c r="G106" s="78">
        <f>'Suivi - 2027'!P93</f>
        <v>0</v>
      </c>
      <c r="H106" s="78">
        <f>'Suivi - 2028'!P93</f>
        <v>0</v>
      </c>
      <c r="I106" s="78">
        <f>'Suivi - 2029'!P93</f>
        <v>0</v>
      </c>
      <c r="J106" s="78">
        <f>'Suivi - 2030'!P93</f>
        <v>0</v>
      </c>
      <c r="K106" s="78">
        <f>'Suivi - 2031'!P93</f>
        <v>0</v>
      </c>
      <c r="L106" s="78">
        <f>'Suivi - 2032'!P93</f>
        <v>0</v>
      </c>
      <c r="M106" s="78"/>
    </row>
    <row r="107" spans="2:13" ht="30">
      <c r="B107" s="253"/>
      <c r="C107" s="170" t="str">
        <v>L2.4</v>
      </c>
      <c r="D107" s="173" t="str">
        <v>Nombre de centrales villageoises installées</v>
      </c>
      <c r="E107" s="78">
        <f>'Suivi - 2025'!P96</f>
        <v>0</v>
      </c>
      <c r="F107" s="78">
        <f>'Suivi - 2026'!P94</f>
        <v>0</v>
      </c>
      <c r="G107" s="78">
        <f>'Suivi - 2027'!P94</f>
        <v>0</v>
      </c>
      <c r="H107" s="78">
        <f>'Suivi - 2028'!P94</f>
        <v>0</v>
      </c>
      <c r="I107" s="78">
        <f>'Suivi - 2029'!P94</f>
        <v>0</v>
      </c>
      <c r="J107" s="78">
        <f>'Suivi - 2030'!P94</f>
        <v>0</v>
      </c>
      <c r="K107" s="78">
        <f>'Suivi - 2031'!P94</f>
        <v>0</v>
      </c>
      <c r="L107" s="78">
        <f>'Suivi - 2032'!P94</f>
        <v>0</v>
      </c>
      <c r="M107" s="78"/>
    </row>
    <row r="108" spans="2:13" hidden="1">
      <c r="B108" s="253"/>
      <c r="C108" s="138"/>
      <c r="D108" s="142" t="str">
        <v xml:space="preserve">Etude de faisabilité réalisée </v>
      </c>
      <c r="E108" s="78">
        <f>'Suivi - 2025'!P97</f>
        <v>0</v>
      </c>
      <c r="F108" s="78">
        <f>'Suivi - 2026'!P95</f>
        <v>0</v>
      </c>
      <c r="G108" s="78">
        <f>'Suivi - 2027'!P95</f>
        <v>0</v>
      </c>
      <c r="H108" s="78">
        <f>'Suivi - 2028'!P95</f>
        <v>0</v>
      </c>
      <c r="I108" s="78">
        <f>'Suivi - 2029'!P95</f>
        <v>0</v>
      </c>
      <c r="J108" s="78">
        <f>'Suivi - 2030'!P95</f>
        <v>0</v>
      </c>
      <c r="K108" s="78">
        <f>'Suivi - 2031'!P95</f>
        <v>0</v>
      </c>
      <c r="L108" s="78">
        <f>'Suivi - 2032'!P95</f>
        <v>0</v>
      </c>
      <c r="M108" s="78"/>
    </row>
    <row r="109" spans="2:13" ht="60" hidden="1">
      <c r="B109" s="253"/>
      <c r="C109" s="138"/>
      <c r="D109" s="142" t="str">
        <v>Nombre d’actions de sensibilisation et de valorisation de la filière bois réalisées</v>
      </c>
      <c r="E109" s="78">
        <f>'Suivi - 2025'!P98</f>
        <v>0</v>
      </c>
      <c r="F109" s="78">
        <f>'Suivi - 2026'!P96</f>
        <v>0</v>
      </c>
      <c r="G109" s="78">
        <f>'Suivi - 2027'!P96</f>
        <v>0</v>
      </c>
      <c r="H109" s="78">
        <f>'Suivi - 2028'!P96</f>
        <v>0</v>
      </c>
      <c r="I109" s="78">
        <f>'Suivi - 2029'!P96</f>
        <v>0</v>
      </c>
      <c r="J109" s="78">
        <f>'Suivi - 2030'!P96</f>
        <v>0</v>
      </c>
      <c r="K109" s="78">
        <f>'Suivi - 2031'!P96</f>
        <v>0</v>
      </c>
      <c r="L109" s="78">
        <f>'Suivi - 2032'!P96</f>
        <v>0</v>
      </c>
      <c r="M109" s="78"/>
    </row>
    <row r="110" spans="2:13" ht="60" hidden="1">
      <c r="B110" s="253"/>
      <c r="C110" s="138"/>
      <c r="D110" s="142" t="str">
        <v>Nombre d’actions de sensibilisation et de valorisation de la filière bois réalisées</v>
      </c>
      <c r="E110" s="78">
        <f>'Suivi - 2025'!P99</f>
        <v>0</v>
      </c>
      <c r="F110" s="78">
        <f>'Suivi - 2026'!P97</f>
        <v>0</v>
      </c>
      <c r="G110" s="78">
        <f>'Suivi - 2027'!P97</f>
        <v>0</v>
      </c>
      <c r="H110" s="78">
        <f>'Suivi - 2028'!P97</f>
        <v>0</v>
      </c>
      <c r="I110" s="78">
        <f>'Suivi - 2029'!P97</f>
        <v>0</v>
      </c>
      <c r="J110" s="78">
        <f>'Suivi - 2030'!P97</f>
        <v>0</v>
      </c>
      <c r="K110" s="78">
        <f>'Suivi - 2031'!P97</f>
        <v>0</v>
      </c>
      <c r="L110" s="78">
        <f>'Suivi - 2032'!P97</f>
        <v>0</v>
      </c>
      <c r="M110" s="78"/>
    </row>
    <row r="111" spans="2:13" ht="60" hidden="1">
      <c r="B111" s="253"/>
      <c r="C111" s="138"/>
      <c r="D111" s="142" t="str">
        <v>Nombre de particuliers accompagnés
dans le développement des EnR</v>
      </c>
      <c r="E111" s="78">
        <f>'Suivi - 2025'!P100</f>
        <v>0</v>
      </c>
      <c r="F111" s="78">
        <f>'Suivi - 2026'!P98</f>
        <v>0</v>
      </c>
      <c r="G111" s="78">
        <f>'Suivi - 2027'!P98</f>
        <v>0</v>
      </c>
      <c r="H111" s="78">
        <f>'Suivi - 2028'!P98</f>
        <v>0</v>
      </c>
      <c r="I111" s="78">
        <f>'Suivi - 2029'!P98</f>
        <v>0</v>
      </c>
      <c r="J111" s="78">
        <f>'Suivi - 2030'!P98</f>
        <v>0</v>
      </c>
      <c r="K111" s="78">
        <f>'Suivi - 2031'!P98</f>
        <v>0</v>
      </c>
      <c r="L111" s="78">
        <f>'Suivi - 2032'!P98</f>
        <v>0</v>
      </c>
      <c r="M111" s="78"/>
    </row>
    <row r="112" spans="2:13" ht="30" hidden="1">
      <c r="B112" s="253"/>
      <c r="C112" s="138"/>
      <c r="D112" s="142" t="str">
        <v xml:space="preserve">Nombre de communes ayant définis un référent EnR </v>
      </c>
      <c r="E112" s="78">
        <f>'Suivi - 2025'!P101</f>
        <v>0</v>
      </c>
      <c r="F112" s="78">
        <f>'Suivi - 2026'!P99</f>
        <v>0</v>
      </c>
      <c r="G112" s="78">
        <f>'Suivi - 2027'!P99</f>
        <v>0</v>
      </c>
      <c r="H112" s="78">
        <f>'Suivi - 2028'!P99</f>
        <v>0</v>
      </c>
      <c r="I112" s="78">
        <f>'Suivi - 2029'!P99</f>
        <v>0</v>
      </c>
      <c r="J112" s="78">
        <f>'Suivi - 2030'!P99</f>
        <v>0</v>
      </c>
      <c r="K112" s="78">
        <f>'Suivi - 2031'!P99</f>
        <v>0</v>
      </c>
      <c r="L112" s="78">
        <f>'Suivi - 2032'!P99</f>
        <v>0</v>
      </c>
      <c r="M112" s="78"/>
    </row>
    <row r="113" spans="2:13" ht="45" hidden="1">
      <c r="B113" s="253"/>
      <c r="C113" s="138"/>
      <c r="D113" s="142" t="str">
        <v>Nombre d'actions de communication réalisées sur les énergies renouvelables</v>
      </c>
      <c r="E113" s="78">
        <f>'Suivi - 2025'!P102</f>
        <v>0</v>
      </c>
      <c r="F113" s="78">
        <f>'Suivi - 2026'!P100</f>
        <v>0</v>
      </c>
      <c r="G113" s="78">
        <f>'Suivi - 2027'!P100</f>
        <v>0</v>
      </c>
      <c r="H113" s="78">
        <f>'Suivi - 2028'!P100</f>
        <v>0</v>
      </c>
      <c r="I113" s="78">
        <f>'Suivi - 2029'!P100</f>
        <v>0</v>
      </c>
      <c r="J113" s="78">
        <f>'Suivi - 2030'!P100</f>
        <v>0</v>
      </c>
      <c r="K113" s="78">
        <f>'Suivi - 2031'!P100</f>
        <v>0</v>
      </c>
      <c r="L113" s="78">
        <f>'Suivi - 2032'!P100</f>
        <v>0</v>
      </c>
      <c r="M113" s="78"/>
    </row>
    <row r="114" spans="2:13" ht="75" hidden="1">
      <c r="B114" s="253"/>
      <c r="C114" s="138"/>
      <c r="D114" s="142" t="str">
        <v>Nombre de participants aux ateliers
d’auto-consommation de panneaux
thermiques</v>
      </c>
      <c r="E114" s="78">
        <f>'Suivi - 2025'!P103</f>
        <v>0</v>
      </c>
      <c r="F114" s="78">
        <f>'Suivi - 2026'!P101</f>
        <v>0</v>
      </c>
      <c r="G114" s="78">
        <f>'Suivi - 2027'!P101</f>
        <v>0</v>
      </c>
      <c r="H114" s="78">
        <f>'Suivi - 2028'!P101</f>
        <v>0</v>
      </c>
      <c r="I114" s="78">
        <f>'Suivi - 2029'!P101</f>
        <v>0</v>
      </c>
      <c r="J114" s="78">
        <f>'Suivi - 2030'!P101</f>
        <v>0</v>
      </c>
      <c r="K114" s="78">
        <f>'Suivi - 2031'!P101</f>
        <v>0</v>
      </c>
      <c r="L114" s="78">
        <f>'Suivi - 2032'!P101</f>
        <v>0</v>
      </c>
      <c r="M114" s="78"/>
    </row>
    <row r="115" spans="2:13" hidden="1">
      <c r="B115" s="253"/>
      <c r="C115" s="138"/>
      <c r="D115" s="142">
        <v>0</v>
      </c>
      <c r="E115" s="78">
        <f>'Suivi - 2025'!P104</f>
        <v>0</v>
      </c>
      <c r="F115" s="78">
        <f>'Suivi - 2026'!P102</f>
        <v>0</v>
      </c>
      <c r="G115" s="78">
        <f>'Suivi - 2027'!P102</f>
        <v>0</v>
      </c>
      <c r="H115" s="78">
        <f>'Suivi - 2028'!P102</f>
        <v>0</v>
      </c>
      <c r="I115" s="78">
        <f>'Suivi - 2029'!P102</f>
        <v>0</v>
      </c>
      <c r="J115" s="78">
        <f>'Suivi - 2030'!P102</f>
        <v>0</v>
      </c>
      <c r="K115" s="78">
        <f>'Suivi - 2031'!P102</f>
        <v>0</v>
      </c>
      <c r="L115" s="78">
        <f>'Suivi - 2032'!P102</f>
        <v>0</v>
      </c>
      <c r="M115" s="78"/>
    </row>
    <row r="116" spans="2:13">
      <c r="E116" s="8"/>
      <c r="F116" s="8"/>
      <c r="G116" s="8"/>
      <c r="H116" s="8"/>
      <c r="I116" s="8"/>
      <c r="J116" s="8"/>
      <c r="K116" s="8"/>
      <c r="L116" s="8"/>
      <c r="M116" s="8"/>
    </row>
    <row r="117" spans="2:13">
      <c r="E117" s="8"/>
      <c r="F117" s="8"/>
      <c r="G117" s="8"/>
      <c r="H117" s="8"/>
      <c r="I117" s="8"/>
      <c r="J117" s="8"/>
      <c r="K117" s="8"/>
      <c r="L117" s="8"/>
      <c r="M117" s="8"/>
    </row>
  </sheetData>
  <mergeCells count="6">
    <mergeCell ref="B94:B101"/>
    <mergeCell ref="B102:B115"/>
    <mergeCell ref="B39:B51"/>
    <mergeCell ref="B52:B73"/>
    <mergeCell ref="B21:B38"/>
    <mergeCell ref="B74:B9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F478-D6A8-45EC-B71E-EC9F2294BED5}">
  <sheetPr>
    <tabColor theme="7" tint="0.39997558519241921"/>
  </sheetPr>
  <dimension ref="A1:O68"/>
  <sheetViews>
    <sheetView showGridLines="0" zoomScale="70" zoomScaleNormal="100" workbookViewId="0">
      <pane xSplit="2" ySplit="5" topLeftCell="C116" activePane="bottomRight" state="frozen"/>
      <selection pane="topRight" activeCell="E1" sqref="E1"/>
      <selection pane="bottomLeft" activeCell="A5" sqref="A5"/>
      <selection pane="bottomRight" activeCell="B1" sqref="B1"/>
    </sheetView>
  </sheetViews>
  <sheetFormatPr baseColWidth="10" defaultRowHeight="15"/>
  <cols>
    <col min="1" max="1" width="3.85546875" customWidth="1"/>
    <col min="2" max="2" width="18.5703125" customWidth="1"/>
    <col min="3" max="3" width="3.85546875" customWidth="1"/>
    <col min="4" max="4" width="49" style="30" customWidth="1"/>
    <col min="5" max="5" width="20.140625" style="8" customWidth="1"/>
    <col min="6" max="6" width="18.5703125" style="31" customWidth="1"/>
    <col min="7" max="7" width="14.42578125" customWidth="1"/>
    <col min="8" max="14" width="18.140625" customWidth="1"/>
  </cols>
  <sheetData>
    <row r="1" spans="1:15" ht="28.5">
      <c r="A1" s="32" t="str">
        <f>'Accueil - Lisez-moi'!G7&amp;" - Suivi de l'impact du plan d'action"</f>
        <v>PCAET CC Usses et Rhône - Suivi de l'impact du plan d'action</v>
      </c>
    </row>
    <row r="3" spans="1:15" s="181" customFormat="1">
      <c r="D3" s="201"/>
      <c r="E3" s="202"/>
      <c r="F3" s="203"/>
    </row>
    <row r="4" spans="1:15" ht="31.35" customHeight="1">
      <c r="B4" s="88" t="s">
        <v>324</v>
      </c>
      <c r="D4" s="270" t="s">
        <v>32</v>
      </c>
      <c r="E4" s="270"/>
      <c r="F4" s="270"/>
      <c r="H4" s="281" t="s">
        <v>31</v>
      </c>
      <c r="I4" s="282"/>
      <c r="J4" s="282"/>
      <c r="K4" s="282"/>
      <c r="L4" s="282"/>
      <c r="M4" s="282"/>
      <c r="N4" s="282"/>
      <c r="O4" s="282"/>
    </row>
    <row r="5" spans="1:15">
      <c r="B5" s="21"/>
      <c r="D5" s="21" t="s">
        <v>29</v>
      </c>
      <c r="E5" s="21" t="s">
        <v>30</v>
      </c>
      <c r="F5" s="21" t="s">
        <v>39</v>
      </c>
      <c r="H5" s="21">
        <v>2020</v>
      </c>
      <c r="I5" s="21">
        <v>2025</v>
      </c>
      <c r="J5" s="21">
        <v>2026</v>
      </c>
      <c r="K5" s="21">
        <v>2027</v>
      </c>
      <c r="L5" s="21">
        <v>2028</v>
      </c>
      <c r="M5" s="21">
        <f t="shared" ref="M5" si="0">L5+1</f>
        <v>2029</v>
      </c>
      <c r="N5" s="21">
        <v>2030</v>
      </c>
      <c r="O5" s="223">
        <v>2031</v>
      </c>
    </row>
    <row r="7" spans="1:15">
      <c r="B7" s="92"/>
      <c r="D7" s="92"/>
      <c r="E7" s="92"/>
      <c r="F7" s="92"/>
      <c r="H7" s="92"/>
      <c r="I7" s="92"/>
      <c r="J7" s="92"/>
      <c r="K7" s="92"/>
      <c r="L7" s="92"/>
      <c r="M7" s="92"/>
      <c r="N7" s="92"/>
      <c r="O7" s="224"/>
    </row>
    <row r="8" spans="1:15" ht="45">
      <c r="B8" s="264" t="s">
        <v>43</v>
      </c>
      <c r="C8" s="181"/>
      <c r="D8" s="182" t="s">
        <v>303</v>
      </c>
      <c r="E8" s="182" t="s">
        <v>298</v>
      </c>
      <c r="F8" s="65" t="s">
        <v>341</v>
      </c>
      <c r="G8" s="181"/>
      <c r="H8" s="244">
        <v>0.03</v>
      </c>
      <c r="I8" s="241"/>
      <c r="J8" s="238"/>
      <c r="K8" s="167"/>
      <c r="L8" s="238"/>
      <c r="M8" s="238"/>
      <c r="N8" s="238"/>
      <c r="O8" s="237"/>
    </row>
    <row r="9" spans="1:15" ht="45">
      <c r="B9" s="264"/>
      <c r="C9" s="181"/>
      <c r="D9" s="182" t="s">
        <v>300</v>
      </c>
      <c r="E9" s="182" t="s">
        <v>298</v>
      </c>
      <c r="F9" s="65" t="s">
        <v>342</v>
      </c>
      <c r="G9" s="181"/>
      <c r="H9" s="183">
        <v>1.4</v>
      </c>
      <c r="I9" s="183"/>
      <c r="J9" s="238"/>
      <c r="K9" s="167"/>
      <c r="L9" s="238"/>
      <c r="M9" s="238"/>
      <c r="N9" s="238"/>
      <c r="O9" s="237"/>
    </row>
    <row r="10" spans="1:15">
      <c r="B10" s="264"/>
      <c r="C10" s="181"/>
      <c r="D10" s="182" t="s">
        <v>299</v>
      </c>
      <c r="E10" s="182" t="s">
        <v>298</v>
      </c>
      <c r="F10" s="196">
        <v>-0.05</v>
      </c>
      <c r="G10" s="181"/>
      <c r="H10" s="246" t="s">
        <v>403</v>
      </c>
      <c r="I10" s="242"/>
      <c r="J10" s="238"/>
      <c r="K10" s="167"/>
      <c r="L10" s="238"/>
      <c r="M10" s="238"/>
      <c r="N10" s="238"/>
      <c r="O10" s="237"/>
    </row>
    <row r="11" spans="1:15">
      <c r="B11" s="264"/>
      <c r="C11" s="181"/>
      <c r="D11" s="182" t="s">
        <v>301</v>
      </c>
      <c r="E11" s="182" t="s">
        <v>298</v>
      </c>
      <c r="F11" s="196">
        <v>-0.08</v>
      </c>
      <c r="G11" s="181"/>
      <c r="H11" s="246" t="s">
        <v>403</v>
      </c>
      <c r="I11" s="242"/>
      <c r="J11" s="238"/>
      <c r="K11" s="167"/>
      <c r="L11" s="238"/>
      <c r="M11" s="238"/>
      <c r="N11" s="238"/>
      <c r="O11" s="237"/>
    </row>
    <row r="12" spans="1:15" ht="45">
      <c r="B12" s="264"/>
      <c r="C12" s="181"/>
      <c r="D12" s="182" t="s">
        <v>302</v>
      </c>
      <c r="E12" s="182" t="s">
        <v>298</v>
      </c>
      <c r="F12" s="196" t="s">
        <v>338</v>
      </c>
      <c r="G12" s="181"/>
      <c r="H12" s="242">
        <v>4.2999999999999997E-2</v>
      </c>
      <c r="I12" s="242"/>
      <c r="J12" s="238"/>
      <c r="K12" s="167"/>
      <c r="L12" s="238"/>
      <c r="M12" s="238"/>
      <c r="N12" s="238"/>
      <c r="O12" s="237"/>
    </row>
    <row r="13" spans="1:15" ht="30">
      <c r="B13" s="264"/>
      <c r="C13" s="181"/>
      <c r="D13" s="182" t="s">
        <v>402</v>
      </c>
      <c r="E13" s="182" t="s">
        <v>298</v>
      </c>
      <c r="F13" s="196">
        <v>0.15</v>
      </c>
      <c r="G13" s="181"/>
      <c r="H13" s="243">
        <v>0.01</v>
      </c>
      <c r="I13" s="243"/>
      <c r="J13" s="238"/>
      <c r="K13" s="167"/>
      <c r="L13" s="238"/>
      <c r="M13" s="238"/>
      <c r="N13" s="238"/>
      <c r="O13" s="237"/>
    </row>
    <row r="14" spans="1:15">
      <c r="B14" s="7"/>
    </row>
    <row r="15" spans="1:15">
      <c r="B15" s="184"/>
      <c r="D15" s="184"/>
      <c r="E15" s="184"/>
      <c r="F15" s="184"/>
      <c r="H15" s="184"/>
      <c r="I15" s="184"/>
      <c r="J15" s="184"/>
      <c r="K15" s="184"/>
      <c r="L15" s="184"/>
      <c r="M15" s="184"/>
      <c r="N15" s="184"/>
      <c r="O15" s="184"/>
    </row>
    <row r="16" spans="1:15">
      <c r="B16" s="276" t="s">
        <v>104</v>
      </c>
      <c r="D16" s="265" t="s">
        <v>308</v>
      </c>
      <c r="E16" s="265" t="s">
        <v>298</v>
      </c>
      <c r="F16" s="271" t="s">
        <v>343</v>
      </c>
      <c r="H16" s="283">
        <v>67500</v>
      </c>
      <c r="I16" s="283"/>
      <c r="J16" s="283"/>
      <c r="K16" s="284"/>
      <c r="L16" s="283"/>
      <c r="M16" s="283"/>
      <c r="N16" s="285"/>
      <c r="O16" s="237"/>
    </row>
    <row r="17" spans="2:15">
      <c r="B17" s="276"/>
      <c r="D17" s="266"/>
      <c r="E17" s="266"/>
      <c r="F17" s="272"/>
      <c r="H17" s="283"/>
      <c r="I17" s="283"/>
      <c r="J17" s="283"/>
      <c r="K17" s="284"/>
      <c r="L17" s="283"/>
      <c r="M17" s="283"/>
      <c r="N17" s="285"/>
      <c r="O17" s="237"/>
    </row>
    <row r="18" spans="2:15">
      <c r="B18" s="276"/>
      <c r="D18" s="265" t="s">
        <v>309</v>
      </c>
      <c r="E18" s="265" t="s">
        <v>298</v>
      </c>
      <c r="F18" s="271">
        <v>0.5</v>
      </c>
      <c r="H18" s="263" t="s">
        <v>403</v>
      </c>
      <c r="I18" s="268"/>
      <c r="J18" s="268"/>
      <c r="K18" s="259"/>
      <c r="L18" s="268"/>
      <c r="M18" s="268"/>
      <c r="N18" s="261"/>
      <c r="O18" s="237"/>
    </row>
    <row r="19" spans="2:15" ht="14.45" customHeight="1">
      <c r="B19" s="277"/>
      <c r="D19" s="266"/>
      <c r="E19" s="266"/>
      <c r="F19" s="272"/>
      <c r="H19" s="258"/>
      <c r="I19" s="268"/>
      <c r="J19" s="268"/>
      <c r="K19" s="259"/>
      <c r="L19" s="268"/>
      <c r="M19" s="268"/>
      <c r="N19" s="261"/>
      <c r="O19" s="237"/>
    </row>
    <row r="20" spans="2:15">
      <c r="B20" s="7"/>
    </row>
    <row r="21" spans="2:15">
      <c r="B21" s="185"/>
      <c r="D21" s="185"/>
      <c r="E21" s="185"/>
      <c r="F21" s="185"/>
      <c r="H21" s="185"/>
      <c r="I21" s="185"/>
      <c r="J21" s="185"/>
      <c r="K21" s="185"/>
      <c r="L21" s="185"/>
      <c r="M21" s="185"/>
      <c r="N21" s="185"/>
      <c r="O21" s="185"/>
    </row>
    <row r="22" spans="2:15" ht="14.45" customHeight="1">
      <c r="B22" s="275" t="s">
        <v>325</v>
      </c>
      <c r="D22" s="79" t="s">
        <v>304</v>
      </c>
      <c r="E22" s="79" t="s">
        <v>298</v>
      </c>
      <c r="F22" s="197">
        <v>0.3</v>
      </c>
      <c r="H22" s="247" t="s">
        <v>403</v>
      </c>
      <c r="I22" s="195"/>
      <c r="J22" s="80"/>
      <c r="K22" s="167"/>
      <c r="L22" s="80"/>
      <c r="M22" s="80"/>
      <c r="N22" s="238"/>
      <c r="O22" s="237"/>
    </row>
    <row r="23" spans="2:15" ht="30" customHeight="1">
      <c r="B23" s="275"/>
      <c r="D23" s="79" t="s">
        <v>305</v>
      </c>
      <c r="E23" s="79" t="s">
        <v>298</v>
      </c>
      <c r="F23" s="197">
        <v>0.5</v>
      </c>
      <c r="H23" s="245" t="s">
        <v>403</v>
      </c>
      <c r="I23" s="195"/>
      <c r="J23" s="195"/>
      <c r="K23" s="136"/>
      <c r="L23" s="195"/>
      <c r="M23" s="195"/>
      <c r="N23" s="183"/>
      <c r="O23" s="237"/>
    </row>
    <row r="24" spans="2:15">
      <c r="B24" s="275"/>
      <c r="D24" s="79" t="s">
        <v>306</v>
      </c>
      <c r="E24" s="79" t="s">
        <v>298</v>
      </c>
      <c r="F24" s="197">
        <v>0.45</v>
      </c>
      <c r="H24" s="245" t="s">
        <v>403</v>
      </c>
      <c r="I24" s="195"/>
      <c r="J24" s="195"/>
      <c r="K24" s="136"/>
      <c r="L24" s="195"/>
      <c r="M24" s="195"/>
      <c r="N24" s="183"/>
      <c r="O24" s="237"/>
    </row>
    <row r="25" spans="2:15" ht="15" customHeight="1">
      <c r="B25" s="275"/>
      <c r="D25" s="79" t="s">
        <v>307</v>
      </c>
      <c r="E25" s="79" t="s">
        <v>298</v>
      </c>
      <c r="F25" s="197">
        <v>0.1</v>
      </c>
      <c r="H25" s="245" t="s">
        <v>403</v>
      </c>
      <c r="I25" s="195"/>
      <c r="J25" s="195"/>
      <c r="K25" s="136"/>
      <c r="L25" s="195"/>
      <c r="M25" s="195"/>
      <c r="N25" s="183"/>
      <c r="O25" s="237"/>
    </row>
    <row r="26" spans="2:15" hidden="1">
      <c r="B26" s="7"/>
    </row>
    <row r="27" spans="2:15" hidden="1">
      <c r="B27" s="16"/>
      <c r="D27" s="16"/>
      <c r="E27" s="16"/>
      <c r="F27" s="16"/>
      <c r="H27" s="16"/>
      <c r="I27" s="16"/>
      <c r="J27" s="16"/>
      <c r="K27" s="16"/>
      <c r="L27" s="16"/>
      <c r="M27" s="16"/>
      <c r="N27" s="16"/>
    </row>
    <row r="28" spans="2:15" ht="14.45" hidden="1" customHeight="1">
      <c r="B28" s="267"/>
      <c r="D28" s="258"/>
      <c r="E28" s="258"/>
      <c r="F28" s="269"/>
      <c r="H28" s="260"/>
      <c r="I28" s="260"/>
      <c r="J28" s="260"/>
      <c r="K28" s="262"/>
      <c r="L28" s="260"/>
      <c r="M28" s="260"/>
      <c r="N28" s="262"/>
    </row>
    <row r="29" spans="2:15" hidden="1">
      <c r="B29" s="267"/>
      <c r="D29" s="258"/>
      <c r="E29" s="258"/>
      <c r="F29" s="269"/>
      <c r="H29" s="260"/>
      <c r="I29" s="260"/>
      <c r="J29" s="260"/>
      <c r="K29" s="262"/>
      <c r="L29" s="260"/>
      <c r="M29" s="260"/>
      <c r="N29" s="262"/>
    </row>
    <row r="30" spans="2:15" hidden="1">
      <c r="B30" s="267"/>
      <c r="D30" s="80"/>
      <c r="E30" s="79"/>
      <c r="F30" s="79"/>
      <c r="H30" s="79"/>
      <c r="I30" s="79"/>
      <c r="J30" s="80"/>
      <c r="K30" s="81"/>
      <c r="L30" s="80"/>
      <c r="M30" s="80"/>
      <c r="N30" s="81"/>
    </row>
    <row r="31" spans="2:15">
      <c r="B31" s="83"/>
      <c r="D31" s="9"/>
      <c r="E31" s="7"/>
      <c r="F31" s="7"/>
      <c r="H31" s="9"/>
      <c r="I31" s="9"/>
      <c r="J31" s="9"/>
      <c r="K31" s="9"/>
      <c r="L31" s="9"/>
      <c r="M31" s="9"/>
      <c r="N31" s="9"/>
    </row>
    <row r="32" spans="2:15">
      <c r="B32" s="7"/>
    </row>
    <row r="33" spans="2:15">
      <c r="B33" s="101"/>
      <c r="D33" s="101"/>
      <c r="E33" s="101"/>
      <c r="F33" s="101"/>
      <c r="H33" s="101"/>
      <c r="I33" s="101"/>
      <c r="J33" s="101"/>
      <c r="K33" s="101"/>
      <c r="L33" s="101"/>
      <c r="M33" s="101"/>
      <c r="N33" s="101"/>
      <c r="O33" s="101"/>
    </row>
    <row r="34" spans="2:15" ht="30.6" customHeight="1">
      <c r="B34" s="274" t="s">
        <v>10</v>
      </c>
      <c r="D34" s="79" t="s">
        <v>310</v>
      </c>
      <c r="E34" s="79" t="s">
        <v>298</v>
      </c>
      <c r="F34" s="197">
        <v>0.25</v>
      </c>
      <c r="H34" s="247" t="s">
        <v>403</v>
      </c>
      <c r="I34" s="195"/>
      <c r="J34" s="80"/>
      <c r="K34" s="167"/>
      <c r="L34" s="80"/>
      <c r="M34" s="80"/>
      <c r="N34" s="238"/>
      <c r="O34" s="198"/>
    </row>
    <row r="35" spans="2:15" ht="30.6" customHeight="1">
      <c r="B35" s="274"/>
      <c r="D35" s="79" t="s">
        <v>311</v>
      </c>
      <c r="E35" s="79" t="s">
        <v>298</v>
      </c>
      <c r="F35" s="197">
        <v>0.25</v>
      </c>
      <c r="H35" s="263" t="s">
        <v>403</v>
      </c>
      <c r="I35" s="258"/>
      <c r="J35" s="258"/>
      <c r="K35" s="259"/>
      <c r="L35" s="258"/>
      <c r="M35" s="258"/>
      <c r="N35" s="261"/>
      <c r="O35" s="198"/>
    </row>
    <row r="36" spans="2:15" ht="14.45" customHeight="1">
      <c r="B36" s="274"/>
      <c r="D36" s="79" t="s">
        <v>312</v>
      </c>
      <c r="E36" s="79" t="s">
        <v>298</v>
      </c>
      <c r="F36" s="197">
        <v>0.6</v>
      </c>
      <c r="H36" s="258"/>
      <c r="I36" s="258"/>
      <c r="J36" s="258"/>
      <c r="K36" s="259"/>
      <c r="L36" s="258"/>
      <c r="M36" s="258"/>
      <c r="N36" s="261"/>
      <c r="O36" s="198"/>
    </row>
    <row r="37" spans="2:15">
      <c r="B37" s="7"/>
      <c r="H37" s="248" t="s">
        <v>403</v>
      </c>
    </row>
    <row r="38" spans="2:15">
      <c r="B38" s="164"/>
      <c r="D38" s="164"/>
      <c r="E38" s="164"/>
      <c r="F38" s="164"/>
      <c r="H38" s="164"/>
      <c r="I38" s="164"/>
      <c r="J38" s="164"/>
      <c r="K38" s="164"/>
      <c r="L38" s="164"/>
      <c r="M38" s="164"/>
      <c r="N38" s="164"/>
      <c r="O38" s="164"/>
    </row>
    <row r="39" spans="2:15" ht="30">
      <c r="B39" s="273" t="s">
        <v>186</v>
      </c>
      <c r="D39" s="77" t="s">
        <v>313</v>
      </c>
      <c r="E39" s="199" t="s">
        <v>318</v>
      </c>
      <c r="F39" s="197" t="s">
        <v>319</v>
      </c>
      <c r="H39" s="79">
        <v>3</v>
      </c>
      <c r="I39" s="91"/>
      <c r="J39" s="80"/>
      <c r="K39" s="167"/>
      <c r="L39" s="80"/>
      <c r="M39" s="80"/>
      <c r="N39" s="238"/>
      <c r="O39" s="237"/>
    </row>
    <row r="40" spans="2:15" ht="30" customHeight="1">
      <c r="B40" s="273"/>
      <c r="D40" s="79" t="s">
        <v>314</v>
      </c>
      <c r="E40" s="229" t="s">
        <v>318</v>
      </c>
      <c r="F40" s="136" t="s">
        <v>320</v>
      </c>
      <c r="H40" s="249">
        <v>45</v>
      </c>
      <c r="I40" s="249"/>
      <c r="J40" s="249"/>
      <c r="K40" s="135"/>
      <c r="L40" s="249"/>
      <c r="M40" s="249"/>
      <c r="N40" s="250"/>
      <c r="O40" s="237"/>
    </row>
    <row r="41" spans="2:15" ht="30">
      <c r="B41" s="253"/>
      <c r="D41" s="79" t="s">
        <v>317</v>
      </c>
      <c r="E41" s="229" t="s">
        <v>318</v>
      </c>
      <c r="F41" s="136" t="s">
        <v>323</v>
      </c>
      <c r="H41" s="249">
        <v>6</v>
      </c>
      <c r="I41" s="249"/>
      <c r="J41" s="249"/>
      <c r="K41" s="135"/>
      <c r="L41" s="249"/>
      <c r="M41" s="249"/>
      <c r="N41" s="250"/>
      <c r="O41" s="237"/>
    </row>
    <row r="42" spans="2:15">
      <c r="B42" s="253"/>
      <c r="D42" s="89" t="s">
        <v>315</v>
      </c>
      <c r="E42" s="199" t="s">
        <v>318</v>
      </c>
      <c r="F42" s="136" t="s">
        <v>321</v>
      </c>
      <c r="H42" s="79">
        <v>15</v>
      </c>
      <c r="I42" s="79"/>
      <c r="J42" s="80"/>
      <c r="K42" s="167"/>
      <c r="L42" s="80"/>
      <c r="M42" s="80"/>
      <c r="N42" s="238"/>
      <c r="O42" s="237"/>
    </row>
    <row r="43" spans="2:15" ht="14.45" customHeight="1">
      <c r="B43" s="273"/>
      <c r="D43" s="25" t="s">
        <v>316</v>
      </c>
      <c r="E43" s="199" t="s">
        <v>318</v>
      </c>
      <c r="F43" s="197" t="s">
        <v>322</v>
      </c>
      <c r="H43" s="245" t="s">
        <v>404</v>
      </c>
      <c r="I43" s="79"/>
      <c r="J43" s="80"/>
      <c r="K43" s="167"/>
      <c r="L43" s="80"/>
      <c r="M43" s="80"/>
      <c r="N43" s="238"/>
      <c r="O43" s="237"/>
    </row>
    <row r="44" spans="2:15" ht="14.45" hidden="1" customHeight="1">
      <c r="B44" s="273"/>
      <c r="D44" s="24"/>
      <c r="E44" s="25" t="s">
        <v>318</v>
      </c>
      <c r="F44" s="89"/>
      <c r="H44" s="239"/>
      <c r="I44" s="239"/>
      <c r="J44" s="239"/>
      <c r="K44" s="240"/>
      <c r="L44" s="239"/>
      <c r="M44" s="239"/>
      <c r="N44" s="240"/>
    </row>
    <row r="45" spans="2:15">
      <c r="B45" s="7"/>
    </row>
    <row r="47" spans="2:15" ht="30.95" customHeight="1">
      <c r="E47" s="278" t="s">
        <v>331</v>
      </c>
      <c r="F47" s="278"/>
      <c r="G47" s="278"/>
      <c r="H47" s="278"/>
      <c r="I47" s="278"/>
      <c r="J47" s="278"/>
      <c r="K47" s="278"/>
      <c r="L47" s="278"/>
    </row>
    <row r="48" spans="2:15" ht="54" customHeight="1">
      <c r="E48" s="208">
        <v>2020</v>
      </c>
      <c r="F48" s="208">
        <v>2025</v>
      </c>
      <c r="G48" s="208">
        <v>2026</v>
      </c>
      <c r="H48" s="208">
        <f>G48+1</f>
        <v>2027</v>
      </c>
      <c r="I48" s="208">
        <f>H48+1</f>
        <v>2028</v>
      </c>
      <c r="J48" s="208">
        <v>2029</v>
      </c>
      <c r="K48" s="208">
        <v>2030</v>
      </c>
      <c r="L48" s="90" t="s">
        <v>330</v>
      </c>
    </row>
    <row r="49" spans="4:13">
      <c r="D49" s="205" t="s">
        <v>325</v>
      </c>
      <c r="E49" s="78">
        <v>17300</v>
      </c>
      <c r="F49" s="207"/>
      <c r="G49" s="198"/>
      <c r="H49" s="198"/>
      <c r="I49" s="198"/>
      <c r="J49" s="198"/>
      <c r="K49" s="198"/>
      <c r="L49" s="218">
        <v>-0.5</v>
      </c>
    </row>
    <row r="50" spans="4:13">
      <c r="D50" s="204" t="s">
        <v>329</v>
      </c>
      <c r="E50" s="78">
        <v>51200</v>
      </c>
      <c r="F50" s="207"/>
      <c r="G50" s="198"/>
      <c r="H50" s="198"/>
      <c r="I50" s="198"/>
      <c r="J50" s="198"/>
      <c r="K50" s="198"/>
      <c r="L50" s="218">
        <v>-0.28999999999999998</v>
      </c>
    </row>
    <row r="51" spans="4:13">
      <c r="D51" s="206" t="s">
        <v>326</v>
      </c>
      <c r="E51" s="78">
        <v>3200</v>
      </c>
      <c r="F51" s="207"/>
      <c r="G51" s="198"/>
      <c r="H51" s="198"/>
      <c r="I51" s="198"/>
      <c r="J51" s="198"/>
      <c r="K51" s="198"/>
      <c r="L51" s="218">
        <v>-0.37</v>
      </c>
    </row>
    <row r="52" spans="4:13">
      <c r="D52" s="206" t="s">
        <v>327</v>
      </c>
      <c r="E52" s="78">
        <v>247500</v>
      </c>
      <c r="F52" s="207"/>
      <c r="G52" s="198"/>
      <c r="H52" s="198"/>
      <c r="I52" s="198"/>
      <c r="J52" s="198"/>
      <c r="K52" s="198"/>
      <c r="L52" s="218">
        <v>-0.56999999999999995</v>
      </c>
    </row>
    <row r="53" spans="4:13">
      <c r="D53" s="200" t="s">
        <v>328</v>
      </c>
      <c r="E53" s="78">
        <v>40300</v>
      </c>
      <c r="F53" s="207"/>
      <c r="G53" s="198"/>
      <c r="H53" s="198"/>
      <c r="I53" s="198"/>
      <c r="J53" s="198"/>
      <c r="K53" s="198"/>
      <c r="L53" s="218">
        <v>-0.12</v>
      </c>
    </row>
    <row r="55" spans="4:13" ht="26.1" customHeight="1">
      <c r="E55" s="278" t="s">
        <v>332</v>
      </c>
      <c r="F55" s="279"/>
      <c r="G55" s="279"/>
      <c r="H55" s="279"/>
      <c r="I55" s="279"/>
      <c r="J55" s="279"/>
      <c r="K55" s="279"/>
      <c r="L55" s="279"/>
    </row>
    <row r="56" spans="4:13">
      <c r="E56" s="208">
        <v>2020</v>
      </c>
      <c r="F56" s="208">
        <v>2025</v>
      </c>
      <c r="G56" s="208">
        <v>2026</v>
      </c>
      <c r="H56" s="208">
        <f>G56+1</f>
        <v>2027</v>
      </c>
      <c r="I56" s="208">
        <f>H56+1</f>
        <v>2028</v>
      </c>
      <c r="J56" s="208">
        <v>2029</v>
      </c>
      <c r="K56" s="208">
        <v>2030</v>
      </c>
      <c r="L56" s="90" t="s">
        <v>330</v>
      </c>
    </row>
    <row r="57" spans="4:13">
      <c r="D57" s="205" t="s">
        <v>339</v>
      </c>
      <c r="E57" s="78">
        <v>171</v>
      </c>
      <c r="F57" s="207"/>
      <c r="G57" s="198"/>
      <c r="H57" s="198"/>
      <c r="I57" s="198"/>
      <c r="J57" s="198"/>
      <c r="K57" s="198"/>
      <c r="L57" s="218">
        <v>-0.23</v>
      </c>
    </row>
    <row r="58" spans="4:13">
      <c r="D58" s="204" t="s">
        <v>329</v>
      </c>
      <c r="E58" s="78">
        <v>192</v>
      </c>
      <c r="F58" s="207"/>
      <c r="G58" s="198"/>
      <c r="H58" s="198"/>
      <c r="I58" s="198"/>
      <c r="J58" s="198"/>
      <c r="K58" s="198"/>
      <c r="L58" s="218">
        <v>-0.2</v>
      </c>
    </row>
    <row r="59" spans="4:13">
      <c r="D59" s="206" t="s">
        <v>326</v>
      </c>
      <c r="E59" s="78">
        <v>28</v>
      </c>
      <c r="F59" s="207"/>
      <c r="G59" s="198"/>
      <c r="H59" s="198"/>
      <c r="I59" s="198"/>
      <c r="J59" s="198"/>
      <c r="K59" s="198"/>
      <c r="L59" s="218">
        <v>-0.2</v>
      </c>
    </row>
    <row r="60" spans="4:13">
      <c r="D60" s="206" t="s">
        <v>327</v>
      </c>
      <c r="E60" s="78">
        <v>550</v>
      </c>
      <c r="F60" s="207"/>
      <c r="G60" s="198"/>
      <c r="H60" s="198"/>
      <c r="I60" s="198"/>
      <c r="J60" s="198"/>
      <c r="K60" s="198"/>
      <c r="L60" s="218">
        <v>-0.05</v>
      </c>
    </row>
    <row r="61" spans="4:13">
      <c r="D61" s="200" t="s">
        <v>328</v>
      </c>
      <c r="E61" s="78">
        <v>19</v>
      </c>
      <c r="F61" s="207"/>
      <c r="G61" s="198"/>
      <c r="H61" s="198"/>
      <c r="I61" s="198"/>
      <c r="J61" s="198"/>
      <c r="K61" s="198"/>
      <c r="L61" s="218">
        <v>-0.25</v>
      </c>
    </row>
    <row r="64" spans="4:13" ht="18.75">
      <c r="E64" s="280" t="s">
        <v>333</v>
      </c>
      <c r="F64" s="280"/>
      <c r="G64" s="280"/>
      <c r="H64" s="280"/>
      <c r="I64" s="280"/>
      <c r="J64" s="280"/>
      <c r="K64" s="217"/>
      <c r="L64" s="217"/>
      <c r="M64" s="217"/>
    </row>
    <row r="65" spans="5:13">
      <c r="E65" s="220"/>
      <c r="F65" s="221">
        <v>2025</v>
      </c>
      <c r="G65" s="221">
        <v>2026</v>
      </c>
      <c r="H65" s="221">
        <v>2027</v>
      </c>
      <c r="I65" s="221">
        <v>2028</v>
      </c>
      <c r="J65" s="222" t="s">
        <v>334</v>
      </c>
      <c r="K65" s="213"/>
      <c r="L65" s="213"/>
      <c r="M65" s="214"/>
    </row>
    <row r="66" spans="5:13" ht="45">
      <c r="E66" s="211" t="s">
        <v>335</v>
      </c>
      <c r="F66" s="209"/>
      <c r="G66" s="209"/>
      <c r="H66" s="209">
        <f>'[2]Production des EnR'!$G$10</f>
        <v>0</v>
      </c>
      <c r="I66" s="210">
        <f>'[2]Production des EnR'!$J$10</f>
        <v>0</v>
      </c>
      <c r="J66" s="219" t="s">
        <v>337</v>
      </c>
      <c r="K66" s="215"/>
      <c r="L66" s="215"/>
      <c r="M66" s="216"/>
    </row>
    <row r="67" spans="5:13" ht="45">
      <c r="E67" s="211" t="s">
        <v>336</v>
      </c>
      <c r="F67" s="209"/>
      <c r="G67" s="209"/>
      <c r="H67" s="209">
        <f>'[2]Production des EnR'!$G$11</f>
        <v>0</v>
      </c>
      <c r="I67" s="210">
        <f>'[2]Production des EnR'!$J$11</f>
        <v>0</v>
      </c>
      <c r="J67" s="219" t="s">
        <v>340</v>
      </c>
      <c r="K67" s="215"/>
      <c r="L67" s="215"/>
      <c r="M67" s="216"/>
    </row>
    <row r="68" spans="5:13">
      <c r="E68" s="212"/>
    </row>
  </sheetData>
  <mergeCells count="48">
    <mergeCell ref="E55:L55"/>
    <mergeCell ref="E64:J64"/>
    <mergeCell ref="H4:O4"/>
    <mergeCell ref="K18:K19"/>
    <mergeCell ref="N18:N19"/>
    <mergeCell ref="L18:L19"/>
    <mergeCell ref="M18:M19"/>
    <mergeCell ref="H16:H17"/>
    <mergeCell ref="I16:I17"/>
    <mergeCell ref="J16:J17"/>
    <mergeCell ref="K16:K17"/>
    <mergeCell ref="L16:L17"/>
    <mergeCell ref="M16:M17"/>
    <mergeCell ref="N16:N17"/>
    <mergeCell ref="H18:H19"/>
    <mergeCell ref="B39:B44"/>
    <mergeCell ref="B34:B36"/>
    <mergeCell ref="B22:B25"/>
    <mergeCell ref="B16:B19"/>
    <mergeCell ref="E47:L47"/>
    <mergeCell ref="D4:F4"/>
    <mergeCell ref="F18:F19"/>
    <mergeCell ref="D16:D17"/>
    <mergeCell ref="E16:E17"/>
    <mergeCell ref="F16:F17"/>
    <mergeCell ref="I18:I19"/>
    <mergeCell ref="J18:J19"/>
    <mergeCell ref="D28:D29"/>
    <mergeCell ref="E28:E29"/>
    <mergeCell ref="F28:F29"/>
    <mergeCell ref="H28:H29"/>
    <mergeCell ref="I28:I29"/>
    <mergeCell ref="H35:H36"/>
    <mergeCell ref="B8:B13"/>
    <mergeCell ref="D18:D19"/>
    <mergeCell ref="E18:E19"/>
    <mergeCell ref="B28:B30"/>
    <mergeCell ref="M35:M36"/>
    <mergeCell ref="N35:N36"/>
    <mergeCell ref="L28:L29"/>
    <mergeCell ref="M28:M29"/>
    <mergeCell ref="N28:N29"/>
    <mergeCell ref="I35:I36"/>
    <mergeCell ref="J35:J36"/>
    <mergeCell ref="L35:L36"/>
    <mergeCell ref="K35:K36"/>
    <mergeCell ref="J28:J29"/>
    <mergeCell ref="K28:K2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9630D-4FAC-468C-805B-2B56E697FFEC}">
  <sheetPr>
    <tabColor theme="9" tint="0.39997558519241921"/>
  </sheetPr>
  <dimension ref="A1:X105"/>
  <sheetViews>
    <sheetView showGridLines="0" zoomScale="87" zoomScaleNormal="100" workbookViewId="0">
      <pane xSplit="4" ySplit="4" topLeftCell="E5" activePane="bottomRight" state="frozen"/>
      <selection pane="topRight" activeCell="E1" sqref="E1"/>
      <selection pane="bottomLeft" activeCell="A5" sqref="A5"/>
      <selection pane="bottomRight"/>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405</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45</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392</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393</v>
      </c>
      <c r="J10" s="291"/>
      <c r="K10" s="129"/>
      <c r="L10" s="129"/>
      <c r="M10" s="129"/>
      <c r="O10" s="186"/>
      <c r="P10" s="186"/>
      <c r="Q10" s="186"/>
      <c r="R10" s="292"/>
      <c r="S10" s="344"/>
    </row>
    <row r="11" spans="1:24" ht="65.099999999999994" hidden="1"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394</v>
      </c>
      <c r="J19" s="298" t="s">
        <v>356</v>
      </c>
      <c r="K19" s="129"/>
      <c r="L19" s="129"/>
      <c r="M19" s="129"/>
      <c r="O19" s="188"/>
      <c r="P19" s="189"/>
      <c r="Q19" s="190"/>
      <c r="R19" s="131" t="s">
        <v>232</v>
      </c>
      <c r="S19" s="286"/>
    </row>
    <row r="20" spans="2:19" ht="139.5"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395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113.45" customHeight="1">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95.1" customHeight="1">
      <c r="B29" s="254"/>
      <c r="C29" s="348"/>
      <c r="D29" s="370"/>
      <c r="E29" s="378"/>
      <c r="F29" s="231" t="s">
        <v>96</v>
      </c>
      <c r="G29" s="62" t="s">
        <v>165</v>
      </c>
      <c r="I29" s="63" t="s">
        <v>357</v>
      </c>
      <c r="J29" s="305"/>
      <c r="K29" s="64"/>
      <c r="L29" s="64"/>
      <c r="M29" s="64"/>
      <c r="O29" s="186"/>
      <c r="P29" s="186"/>
      <c r="Q29" s="186"/>
      <c r="R29" s="306"/>
      <c r="S29" s="345"/>
    </row>
    <row r="30" spans="2:19" ht="96" customHeight="1">
      <c r="B30" s="254"/>
      <c r="C30" s="349"/>
      <c r="D30" s="230" t="s">
        <v>97</v>
      </c>
      <c r="E30" s="232"/>
      <c r="F30" s="231" t="s">
        <v>98</v>
      </c>
      <c r="G30" s="62" t="s">
        <v>166</v>
      </c>
      <c r="I30" s="63" t="s">
        <v>359</v>
      </c>
      <c r="J30" s="306"/>
      <c r="K30" s="61"/>
      <c r="L30" s="64"/>
      <c r="M30" s="64"/>
      <c r="O30" s="186"/>
      <c r="P30" s="186"/>
      <c r="Q30" s="186"/>
      <c r="R30" s="117" t="s">
        <v>238</v>
      </c>
      <c r="S30" s="345"/>
    </row>
    <row r="31" spans="2:19" ht="81.5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102.95" customHeight="1">
      <c r="B32" s="254"/>
      <c r="C32" s="346"/>
      <c r="D32" s="346"/>
      <c r="E32" s="341"/>
      <c r="F32" s="61" t="s">
        <v>101</v>
      </c>
      <c r="G32" s="62" t="s">
        <v>167</v>
      </c>
      <c r="I32" s="63" t="s">
        <v>361</v>
      </c>
      <c r="J32" s="305"/>
      <c r="K32" s="61"/>
      <c r="L32" s="64"/>
      <c r="M32" s="64"/>
      <c r="O32" s="186"/>
      <c r="P32" s="186"/>
      <c r="Q32" s="186"/>
      <c r="R32" s="341"/>
      <c r="S32" s="345"/>
    </row>
    <row r="33" spans="2:19" ht="91.5" customHeight="1">
      <c r="B33" s="254"/>
      <c r="C33" s="346"/>
      <c r="D33" s="346"/>
      <c r="E33" s="341"/>
      <c r="F33" s="61" t="s">
        <v>102</v>
      </c>
      <c r="G33" s="62" t="s">
        <v>168</v>
      </c>
      <c r="I33" s="63" t="s">
        <v>396</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hidden="1" customHeight="1">
      <c r="B35" s="254"/>
      <c r="C35" s="350"/>
      <c r="D35" s="346"/>
      <c r="E35" s="341"/>
      <c r="F35" s="61"/>
      <c r="G35" s="62"/>
      <c r="I35" s="63"/>
      <c r="J35" s="63"/>
      <c r="K35" s="61"/>
      <c r="L35" s="64"/>
      <c r="M35" s="64"/>
      <c r="O35" s="186"/>
      <c r="P35" s="186"/>
      <c r="Q35" s="186"/>
      <c r="R35" s="341"/>
      <c r="S35" s="117"/>
    </row>
    <row r="36" spans="2:19" ht="65.099999999999994" hidden="1" customHeight="1">
      <c r="B36" s="254"/>
      <c r="C36" s="350"/>
      <c r="D36" s="346"/>
      <c r="E36" s="341"/>
      <c r="F36" s="61"/>
      <c r="G36" s="62"/>
      <c r="I36" s="63"/>
      <c r="J36" s="63"/>
      <c r="K36" s="64"/>
      <c r="L36" s="64"/>
      <c r="M36" s="64"/>
      <c r="O36" s="186"/>
      <c r="P36" s="186"/>
      <c r="Q36" s="186"/>
      <c r="R36" s="341"/>
      <c r="S36" s="117"/>
    </row>
    <row r="37" spans="2:19" ht="65.099999999999994" hidden="1" customHeight="1">
      <c r="B37" s="254"/>
      <c r="C37" s="350"/>
      <c r="D37" s="346"/>
      <c r="E37" s="341"/>
      <c r="F37" s="61"/>
      <c r="G37" s="62"/>
      <c r="I37" s="63"/>
      <c r="J37" s="63"/>
      <c r="K37" s="61"/>
      <c r="L37" s="64"/>
      <c r="M37" s="64"/>
      <c r="O37" s="186"/>
      <c r="P37" s="186"/>
      <c r="Q37" s="186"/>
      <c r="R37" s="341"/>
      <c r="S37" s="117"/>
    </row>
    <row r="38" spans="2:19" ht="65.099999999999994" hidden="1"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120" customHeight="1">
      <c r="B41" s="255" t="s">
        <v>104</v>
      </c>
      <c r="C41" s="351" t="s">
        <v>105</v>
      </c>
      <c r="D41" s="371" t="s">
        <v>106</v>
      </c>
      <c r="E41" s="312"/>
      <c r="F41" s="110" t="s">
        <v>110</v>
      </c>
      <c r="G41" s="111" t="s">
        <v>169</v>
      </c>
      <c r="I41" s="33" t="s">
        <v>398</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397</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hidden="1" customHeight="1">
      <c r="B59" s="255"/>
      <c r="C59" s="374"/>
      <c r="D59" s="314"/>
      <c r="E59" s="363"/>
      <c r="F59" s="110"/>
      <c r="G59" s="111"/>
      <c r="I59" s="115"/>
      <c r="J59" s="115"/>
      <c r="K59" s="114"/>
      <c r="L59" s="114"/>
      <c r="M59" s="114"/>
      <c r="O59" s="112"/>
      <c r="P59" s="112"/>
      <c r="Q59" s="112"/>
      <c r="R59" s="314"/>
      <c r="S59" s="313"/>
    </row>
    <row r="60" spans="2:19" ht="65.099999999999994" hidden="1" customHeight="1">
      <c r="B60" s="255"/>
      <c r="C60" s="374"/>
      <c r="D60" s="363"/>
      <c r="E60" s="363"/>
      <c r="F60" s="110"/>
      <c r="G60" s="111"/>
      <c r="I60" s="115"/>
      <c r="J60" s="116"/>
      <c r="K60" s="114"/>
      <c r="L60" s="114"/>
      <c r="M60" s="114"/>
      <c r="O60" s="114"/>
      <c r="P60" s="114"/>
      <c r="Q60" s="114"/>
      <c r="R60" s="363"/>
      <c r="S60" s="314"/>
    </row>
    <row r="61" spans="2:19" ht="65.099999999999994" hidden="1" customHeight="1">
      <c r="B61" s="255"/>
      <c r="C61" s="374"/>
      <c r="D61" s="363"/>
      <c r="E61" s="363"/>
      <c r="F61" s="110"/>
      <c r="G61" s="111"/>
      <c r="I61" s="115"/>
      <c r="J61" s="115"/>
      <c r="K61" s="114"/>
      <c r="L61" s="114"/>
      <c r="M61" s="114"/>
      <c r="O61" s="114"/>
      <c r="P61" s="114"/>
      <c r="Q61" s="114"/>
      <c r="R61" s="363"/>
      <c r="S61" s="113"/>
    </row>
    <row r="62" spans="2:19" ht="65.099999999999994" hidden="1"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399</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35" t="s">
        <v>280</v>
      </c>
      <c r="J72" s="320"/>
      <c r="K72" s="136"/>
      <c r="L72" s="136"/>
      <c r="M72" s="136"/>
      <c r="O72" s="190"/>
      <c r="P72" s="190"/>
      <c r="Q72" s="190"/>
      <c r="R72" s="259"/>
      <c r="S72" s="288"/>
    </row>
    <row r="73" spans="2:19" ht="65.099999999999994" customHeight="1">
      <c r="B73" s="274"/>
      <c r="C73" s="337"/>
      <c r="D73" s="358"/>
      <c r="E73" s="340"/>
      <c r="F73" s="133" t="s">
        <v>153</v>
      </c>
      <c r="G73" s="134" t="s">
        <v>152</v>
      </c>
      <c r="I73" s="135"/>
      <c r="J73" s="320"/>
      <c r="K73" s="136"/>
      <c r="L73" s="136"/>
      <c r="M73" s="136"/>
      <c r="O73" s="190"/>
      <c r="P73" s="190"/>
      <c r="Q73" s="190"/>
      <c r="R73" s="259"/>
      <c r="S73" s="288"/>
    </row>
    <row r="74" spans="2:19" ht="65.099999999999994" customHeight="1">
      <c r="B74" s="274"/>
      <c r="C74" s="337"/>
      <c r="D74" s="358" t="s">
        <v>154</v>
      </c>
      <c r="E74" s="259"/>
      <c r="F74" s="133" t="s">
        <v>180</v>
      </c>
      <c r="G74" s="134" t="s">
        <v>276</v>
      </c>
      <c r="I74" s="13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35"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65.099999999999994" customHeight="1">
      <c r="B77" s="104"/>
      <c r="C77" s="337"/>
      <c r="D77" s="335" t="s">
        <v>183</v>
      </c>
      <c r="E77" s="319"/>
      <c r="F77" s="133" t="s">
        <v>184</v>
      </c>
      <c r="G77" s="134" t="s">
        <v>278</v>
      </c>
      <c r="I77" s="167" t="s">
        <v>281</v>
      </c>
      <c r="J77" s="320"/>
      <c r="K77" s="136"/>
      <c r="L77" s="136"/>
      <c r="M77" s="136"/>
      <c r="O77" s="190"/>
      <c r="P77" s="190"/>
      <c r="Q77" s="190"/>
      <c r="R77" s="259" t="s">
        <v>284</v>
      </c>
      <c r="S77" s="288"/>
    </row>
    <row r="78" spans="2:19" ht="150" customHeight="1">
      <c r="B78" s="104"/>
      <c r="C78" s="336"/>
      <c r="D78" s="336"/>
      <c r="E78" s="321"/>
      <c r="F78" s="133" t="s">
        <v>185</v>
      </c>
      <c r="G78" s="134" t="s">
        <v>279</v>
      </c>
      <c r="I78" s="167" t="s">
        <v>381</v>
      </c>
      <c r="J78" s="321"/>
      <c r="K78" s="136"/>
      <c r="L78" s="136"/>
      <c r="M78" s="136"/>
      <c r="O78" s="190"/>
      <c r="P78" s="190"/>
      <c r="Q78" s="190"/>
      <c r="R78" s="259"/>
      <c r="S78" s="289"/>
    </row>
    <row r="79" spans="2:19">
      <c r="G79" s="59"/>
    </row>
    <row r="80" spans="2:19" hidden="1">
      <c r="B80" s="17"/>
      <c r="C80" s="18"/>
      <c r="D80" s="17"/>
      <c r="E80" s="17"/>
      <c r="F80" s="18"/>
      <c r="G80" s="60"/>
      <c r="I80" s="19"/>
      <c r="J80" s="19"/>
      <c r="K80" s="18"/>
      <c r="L80" s="17"/>
      <c r="M80" s="17"/>
      <c r="O80" s="17"/>
      <c r="P80" s="17"/>
      <c r="Q80" s="17"/>
      <c r="R80" s="20"/>
      <c r="S80" s="17"/>
    </row>
    <row r="81" spans="2:19" ht="65.099999999999994" hidden="1" customHeight="1">
      <c r="B81" s="252"/>
      <c r="C81" s="385"/>
      <c r="D81" s="375"/>
      <c r="E81" s="362"/>
      <c r="F81" s="73"/>
      <c r="G81" s="74"/>
      <c r="I81" s="34"/>
      <c r="J81" s="34"/>
      <c r="K81" s="72"/>
      <c r="L81" s="72"/>
      <c r="M81" s="72"/>
      <c r="O81" s="72"/>
      <c r="P81" s="72"/>
      <c r="Q81" s="72"/>
      <c r="R81" s="362"/>
      <c r="S81" s="76"/>
    </row>
    <row r="82" spans="2:19" ht="65.099999999999994" hidden="1" customHeight="1">
      <c r="B82" s="252"/>
      <c r="C82" s="385"/>
      <c r="D82" s="375"/>
      <c r="E82" s="362"/>
      <c r="F82" s="73"/>
      <c r="G82" s="74"/>
      <c r="I82" s="34"/>
      <c r="J82" s="34"/>
      <c r="K82" s="72"/>
      <c r="L82" s="72"/>
      <c r="M82" s="72"/>
      <c r="O82" s="72"/>
      <c r="P82" s="72"/>
      <c r="Q82" s="72"/>
      <c r="R82" s="362"/>
      <c r="S82" s="76"/>
    </row>
    <row r="83" spans="2:19" ht="65.099999999999994" hidden="1" customHeight="1">
      <c r="B83" s="252"/>
      <c r="C83" s="385"/>
      <c r="D83" s="375"/>
      <c r="E83" s="362"/>
      <c r="F83" s="73"/>
      <c r="G83" s="74"/>
      <c r="I83" s="34"/>
      <c r="J83" s="34"/>
      <c r="K83" s="72"/>
      <c r="L83" s="72"/>
      <c r="M83" s="72"/>
      <c r="O83" s="72"/>
      <c r="P83" s="72"/>
      <c r="Q83" s="72"/>
      <c r="R83" s="362"/>
      <c r="S83" s="76"/>
    </row>
    <row r="84" spans="2:19" ht="65.099999999999994" hidden="1" customHeight="1">
      <c r="B84" s="252"/>
      <c r="C84" s="385"/>
      <c r="D84" s="375"/>
      <c r="E84" s="362"/>
      <c r="F84" s="73"/>
      <c r="G84" s="74"/>
      <c r="I84" s="34"/>
      <c r="J84" s="86"/>
      <c r="K84" s="72"/>
      <c r="L84" s="72"/>
      <c r="M84" s="72"/>
      <c r="O84" s="72"/>
      <c r="P84" s="72"/>
      <c r="Q84" s="72"/>
      <c r="R84" s="362"/>
      <c r="S84" s="76"/>
    </row>
    <row r="85" spans="2:19" ht="65.099999999999994" hidden="1" customHeight="1">
      <c r="B85" s="252"/>
      <c r="C85" s="385"/>
      <c r="D85" s="375"/>
      <c r="E85" s="362"/>
      <c r="F85" s="73"/>
      <c r="G85" s="74"/>
      <c r="I85" s="34"/>
      <c r="J85" s="75"/>
      <c r="K85" s="72"/>
      <c r="L85" s="72"/>
      <c r="M85" s="72"/>
      <c r="O85" s="72"/>
      <c r="P85" s="72"/>
      <c r="Q85" s="72"/>
      <c r="R85" s="362"/>
      <c r="S85" s="76"/>
    </row>
    <row r="86" spans="2:19" ht="65.099999999999994" hidden="1" customHeight="1">
      <c r="B86" s="252"/>
      <c r="C86" s="385"/>
      <c r="D86" s="375"/>
      <c r="E86" s="362"/>
      <c r="F86" s="73"/>
      <c r="G86" s="74"/>
      <c r="I86" s="34"/>
      <c r="J86" s="75"/>
      <c r="K86" s="72"/>
      <c r="L86" s="72"/>
      <c r="M86" s="72"/>
      <c r="O86" s="72"/>
      <c r="P86" s="72"/>
      <c r="Q86" s="72"/>
      <c r="R86" s="362"/>
      <c r="S86" s="76"/>
    </row>
    <row r="87" spans="2:19" ht="65.099999999999994" hidden="1" customHeight="1">
      <c r="B87" s="252"/>
      <c r="C87" s="386"/>
      <c r="D87" s="361"/>
      <c r="E87" s="361"/>
      <c r="F87" s="23"/>
      <c r="G87" s="58"/>
      <c r="I87" s="24"/>
      <c r="J87" s="28"/>
      <c r="K87" s="25"/>
      <c r="L87" s="25"/>
      <c r="M87" s="25"/>
      <c r="O87" s="25"/>
      <c r="P87" s="25"/>
      <c r="Q87" s="25"/>
      <c r="R87" s="361"/>
      <c r="S87" s="71"/>
    </row>
    <row r="88" spans="2:19" ht="123" hidden="1" customHeight="1">
      <c r="B88" s="252"/>
      <c r="C88" s="387"/>
      <c r="D88" s="361"/>
      <c r="E88" s="361"/>
      <c r="F88" s="23"/>
      <c r="G88" s="58"/>
      <c r="I88" s="24"/>
      <c r="J88" s="28"/>
      <c r="K88" s="25"/>
      <c r="L88" s="25"/>
      <c r="M88" s="25"/>
      <c r="O88" s="25"/>
      <c r="P88" s="25"/>
      <c r="Q88" s="25"/>
      <c r="R88" s="361"/>
      <c r="S88" s="71"/>
    </row>
    <row r="89" spans="2:19" hidden="1">
      <c r="G89" s="59"/>
    </row>
    <row r="90" spans="2:19">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400</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401</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401</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5.099999999999994" customHeight="1">
      <c r="B103" s="253"/>
      <c r="C103" s="318"/>
      <c r="D103" s="330"/>
      <c r="E103" s="293"/>
      <c r="F103" s="170" t="s">
        <v>196</v>
      </c>
      <c r="G103" s="174" t="s">
        <v>213</v>
      </c>
      <c r="I103" s="160" t="s">
        <v>293</v>
      </c>
      <c r="J103" s="323"/>
      <c r="K103" s="161"/>
      <c r="L103" s="161"/>
      <c r="M103" s="161"/>
      <c r="O103" s="186"/>
      <c r="P103" s="186"/>
      <c r="Q103" s="193"/>
      <c r="R103" s="295"/>
      <c r="S103" s="286"/>
    </row>
    <row r="104" spans="2:19" ht="65.099999999999994" hidden="1" customHeight="1">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D57:D58"/>
    <mergeCell ref="E65:E66"/>
    <mergeCell ref="C65:C70"/>
    <mergeCell ref="E69:E70"/>
    <mergeCell ref="D74:D76"/>
    <mergeCell ref="E74:E76"/>
    <mergeCell ref="C81:C86"/>
    <mergeCell ref="C87:C88"/>
    <mergeCell ref="D69:D70"/>
    <mergeCell ref="D71:D73"/>
    <mergeCell ref="B91:B104"/>
    <mergeCell ref="B41:B62"/>
    <mergeCell ref="B26:B38"/>
    <mergeCell ref="C59:C62"/>
    <mergeCell ref="D87:D88"/>
    <mergeCell ref="D59:D62"/>
    <mergeCell ref="D81:D86"/>
    <mergeCell ref="C7:C11"/>
    <mergeCell ref="I3:M3"/>
    <mergeCell ref="E59:E62"/>
    <mergeCell ref="E31:E34"/>
    <mergeCell ref="E35:E38"/>
    <mergeCell ref="E7:E11"/>
    <mergeCell ref="E12:E13"/>
    <mergeCell ref="E14:E15"/>
    <mergeCell ref="E16:E18"/>
    <mergeCell ref="E26:E29"/>
    <mergeCell ref="E41:E42"/>
    <mergeCell ref="E43:E44"/>
    <mergeCell ref="E46:E47"/>
    <mergeCell ref="E48:E49"/>
    <mergeCell ref="E50:E52"/>
    <mergeCell ref="E53:E56"/>
    <mergeCell ref="J7:J10"/>
    <mergeCell ref="O3:S3"/>
    <mergeCell ref="R87:R88"/>
    <mergeCell ref="R81:R86"/>
    <mergeCell ref="R59:R62"/>
    <mergeCell ref="R7:R11"/>
    <mergeCell ref="B3:G3"/>
    <mergeCell ref="E81:E86"/>
    <mergeCell ref="E87:E88"/>
    <mergeCell ref="B65:B76"/>
    <mergeCell ref="B81:B88"/>
    <mergeCell ref="C12:C18"/>
    <mergeCell ref="D7:D11"/>
    <mergeCell ref="D12:D13"/>
    <mergeCell ref="D14:D15"/>
    <mergeCell ref="D16:D18"/>
    <mergeCell ref="D21:D23"/>
    <mergeCell ref="C19:C24"/>
    <mergeCell ref="D26:D29"/>
    <mergeCell ref="D41:D42"/>
    <mergeCell ref="D43:D44"/>
    <mergeCell ref="C41:C45"/>
    <mergeCell ref="D46:D47"/>
    <mergeCell ref="D48:D49"/>
    <mergeCell ref="D50:D52"/>
    <mergeCell ref="B7:B24"/>
    <mergeCell ref="E21:E23"/>
    <mergeCell ref="D77:D78"/>
    <mergeCell ref="E77:E78"/>
    <mergeCell ref="C71:C78"/>
    <mergeCell ref="E71:E73"/>
    <mergeCell ref="S59:S60"/>
    <mergeCell ref="R35:R38"/>
    <mergeCell ref="R31:R34"/>
    <mergeCell ref="S12:S18"/>
    <mergeCell ref="S7:S10"/>
    <mergeCell ref="S19:S24"/>
    <mergeCell ref="S26:S30"/>
    <mergeCell ref="S31:S34"/>
    <mergeCell ref="D35:D38"/>
    <mergeCell ref="D31:D34"/>
    <mergeCell ref="C26:C30"/>
    <mergeCell ref="C31:C34"/>
    <mergeCell ref="C35:C38"/>
    <mergeCell ref="C46:C52"/>
    <mergeCell ref="D53:D56"/>
    <mergeCell ref="C53:C58"/>
    <mergeCell ref="D65:D66"/>
    <mergeCell ref="J12:J18"/>
    <mergeCell ref="D96:D97"/>
    <mergeCell ref="C98:C104"/>
    <mergeCell ref="E96:E97"/>
    <mergeCell ref="E98:E100"/>
    <mergeCell ref="E101:E103"/>
    <mergeCell ref="R77:R78"/>
    <mergeCell ref="R71:R73"/>
    <mergeCell ref="J71:J78"/>
    <mergeCell ref="J98:J103"/>
    <mergeCell ref="J91:J97"/>
    <mergeCell ref="I92:I94"/>
    <mergeCell ref="D100:D103"/>
    <mergeCell ref="D98:D99"/>
    <mergeCell ref="E91:E94"/>
    <mergeCell ref="D91:D94"/>
    <mergeCell ref="C91:C97"/>
    <mergeCell ref="J19:J24"/>
    <mergeCell ref="R21:R23"/>
    <mergeCell ref="J26:J30"/>
    <mergeCell ref="R26:R29"/>
    <mergeCell ref="J31:J34"/>
    <mergeCell ref="J41:J45"/>
    <mergeCell ref="R74:R76"/>
    <mergeCell ref="R41:R42"/>
    <mergeCell ref="R43:R44"/>
    <mergeCell ref="J46:J52"/>
    <mergeCell ref="J53:J58"/>
    <mergeCell ref="J65:J70"/>
    <mergeCell ref="S41:S45"/>
    <mergeCell ref="S46:S52"/>
    <mergeCell ref="S53:S58"/>
    <mergeCell ref="S65:S70"/>
    <mergeCell ref="S71:S78"/>
    <mergeCell ref="S91:S96"/>
    <mergeCell ref="S97:S103"/>
    <mergeCell ref="R12:R13"/>
    <mergeCell ref="R14:R15"/>
    <mergeCell ref="R16:R18"/>
    <mergeCell ref="R91:R94"/>
    <mergeCell ref="R98:R99"/>
    <mergeCell ref="R100:R103"/>
    <mergeCell ref="R46:R47"/>
    <mergeCell ref="R48:R49"/>
    <mergeCell ref="R50:R52"/>
    <mergeCell ref="R53:R55"/>
    <mergeCell ref="R56:R58"/>
    <mergeCell ref="R65:R66"/>
    <mergeCell ref="R69:R70"/>
  </mergeCells>
  <phoneticPr fontId="23"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91D74A8-3FC0-44BA-AD15-F68B754A966D}">
          <x14:formula1>
            <xm:f>Synthèse!$D$5:$D$9</xm:f>
          </x14:formula1>
          <xm:sqref>O81:O88 O41:O62 O65:O78 O26:O38 O7:O24 O91:O104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BC92-EDBA-46A2-965E-32E49ADC2B44}">
  <sheetPr>
    <tabColor theme="9" tint="0.39997558519241921"/>
  </sheetPr>
  <dimension ref="A1:X105"/>
  <sheetViews>
    <sheetView showGridLines="0" zoomScale="80" zoomScaleNormal="70" workbookViewId="0">
      <pane xSplit="4" ySplit="4" topLeftCell="G5" activePane="bottomRight" state="frozen"/>
      <selection pane="topRight" activeCell="E1" sqref="E1"/>
      <selection pane="bottomLeft" activeCell="A5" sqref="A5"/>
      <selection pane="bottomRight" activeCell="A2" sqref="A2"/>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406</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46</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344</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346</v>
      </c>
      <c r="J10" s="291"/>
      <c r="K10" s="129"/>
      <c r="L10" s="129"/>
      <c r="M10" s="129"/>
      <c r="O10" s="186"/>
      <c r="P10" s="186"/>
      <c r="Q10" s="186"/>
      <c r="R10" s="292"/>
      <c r="S10" s="344"/>
    </row>
    <row r="11" spans="1:24" ht="65.099999999999994"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352</v>
      </c>
      <c r="J19" s="298" t="s">
        <v>356</v>
      </c>
      <c r="K19" s="129"/>
      <c r="L19" s="129"/>
      <c r="M19" s="129"/>
      <c r="O19" s="188"/>
      <c r="P19" s="189"/>
      <c r="Q19" s="190"/>
      <c r="R19" s="131" t="s">
        <v>232</v>
      </c>
      <c r="S19" s="286"/>
    </row>
    <row r="20" spans="2:19" ht="65.099999999999994"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235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45">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65.099999999999994" customHeight="1">
      <c r="B29" s="254"/>
      <c r="C29" s="348"/>
      <c r="D29" s="370"/>
      <c r="E29" s="378"/>
      <c r="F29" s="231" t="s">
        <v>96</v>
      </c>
      <c r="G29" s="62" t="s">
        <v>165</v>
      </c>
      <c r="I29" s="63" t="s">
        <v>357</v>
      </c>
      <c r="J29" s="305"/>
      <c r="K29" s="64"/>
      <c r="L29" s="64"/>
      <c r="M29" s="64"/>
      <c r="O29" s="186"/>
      <c r="P29" s="186"/>
      <c r="Q29" s="186"/>
      <c r="R29" s="306"/>
      <c r="S29" s="345"/>
    </row>
    <row r="30" spans="2:19" ht="65.099999999999994" customHeight="1">
      <c r="B30" s="254"/>
      <c r="C30" s="349"/>
      <c r="D30" s="230" t="s">
        <v>97</v>
      </c>
      <c r="E30" s="232"/>
      <c r="F30" s="231" t="s">
        <v>98</v>
      </c>
      <c r="G30" s="62" t="s">
        <v>166</v>
      </c>
      <c r="I30" s="63" t="s">
        <v>359</v>
      </c>
      <c r="J30" s="306"/>
      <c r="K30" s="61"/>
      <c r="L30" s="64"/>
      <c r="M30" s="64"/>
      <c r="O30" s="186"/>
      <c r="P30" s="186"/>
      <c r="Q30" s="186"/>
      <c r="R30" s="117" t="s">
        <v>238</v>
      </c>
      <c r="S30" s="345"/>
    </row>
    <row r="31" spans="2:19" ht="65.0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65.099999999999994" customHeight="1">
      <c r="B32" s="254"/>
      <c r="C32" s="346"/>
      <c r="D32" s="346"/>
      <c r="E32" s="341"/>
      <c r="F32" s="61" t="s">
        <v>101</v>
      </c>
      <c r="G32" s="62" t="s">
        <v>167</v>
      </c>
      <c r="I32" s="63" t="s">
        <v>361</v>
      </c>
      <c r="J32" s="305"/>
      <c r="K32" s="61"/>
      <c r="L32" s="64"/>
      <c r="M32" s="64"/>
      <c r="O32" s="186"/>
      <c r="P32" s="186"/>
      <c r="Q32" s="186"/>
      <c r="R32" s="341"/>
      <c r="S32" s="345"/>
    </row>
    <row r="33" spans="2:19" ht="65.099999999999994" customHeight="1">
      <c r="B33" s="254"/>
      <c r="C33" s="346"/>
      <c r="D33" s="346"/>
      <c r="E33" s="341"/>
      <c r="F33" s="61" t="s">
        <v>102</v>
      </c>
      <c r="G33" s="62" t="s">
        <v>168</v>
      </c>
      <c r="I33" s="63" t="s">
        <v>244</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customHeight="1">
      <c r="B35" s="254"/>
      <c r="C35" s="350"/>
      <c r="D35" s="346"/>
      <c r="E35" s="341"/>
      <c r="F35" s="61"/>
      <c r="G35" s="62"/>
      <c r="I35" s="63"/>
      <c r="J35" s="63"/>
      <c r="K35" s="61"/>
      <c r="L35" s="64"/>
      <c r="M35" s="64"/>
      <c r="O35" s="186"/>
      <c r="P35" s="186"/>
      <c r="Q35" s="186"/>
      <c r="R35" s="341"/>
      <c r="S35" s="117"/>
    </row>
    <row r="36" spans="2:19" ht="65.099999999999994" customHeight="1">
      <c r="B36" s="254"/>
      <c r="C36" s="350"/>
      <c r="D36" s="346"/>
      <c r="E36" s="341"/>
      <c r="F36" s="61"/>
      <c r="G36" s="62"/>
      <c r="I36" s="63"/>
      <c r="J36" s="63"/>
      <c r="K36" s="64"/>
      <c r="L36" s="64"/>
      <c r="M36" s="64"/>
      <c r="O36" s="186"/>
      <c r="P36" s="186"/>
      <c r="Q36" s="186"/>
      <c r="R36" s="341"/>
      <c r="S36" s="117"/>
    </row>
    <row r="37" spans="2:19" ht="65.099999999999994" customHeight="1">
      <c r="B37" s="254"/>
      <c r="C37" s="350"/>
      <c r="D37" s="346"/>
      <c r="E37" s="341"/>
      <c r="F37" s="61"/>
      <c r="G37" s="62"/>
      <c r="I37" s="63"/>
      <c r="J37" s="63"/>
      <c r="K37" s="61"/>
      <c r="L37" s="64"/>
      <c r="M37" s="64"/>
      <c r="O37" s="186"/>
      <c r="P37" s="186"/>
      <c r="Q37" s="186"/>
      <c r="R37" s="341"/>
      <c r="S37" s="117"/>
    </row>
    <row r="38" spans="2:19" ht="65.099999999999994"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65.099999999999994" customHeight="1">
      <c r="B41" s="255" t="s">
        <v>104</v>
      </c>
      <c r="C41" s="351" t="s">
        <v>105</v>
      </c>
      <c r="D41" s="371" t="s">
        <v>106</v>
      </c>
      <c r="E41" s="312"/>
      <c r="F41" s="110" t="s">
        <v>110</v>
      </c>
      <c r="G41" s="111" t="s">
        <v>169</v>
      </c>
      <c r="I41" s="33" t="s">
        <v>367</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248</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customHeight="1">
      <c r="B59" s="255"/>
      <c r="C59" s="374"/>
      <c r="D59" s="314"/>
      <c r="E59" s="363"/>
      <c r="F59" s="110"/>
      <c r="G59" s="111"/>
      <c r="I59" s="115"/>
      <c r="J59" s="115"/>
      <c r="K59" s="114"/>
      <c r="L59" s="114"/>
      <c r="M59" s="114"/>
      <c r="O59" s="112"/>
      <c r="P59" s="112"/>
      <c r="Q59" s="112"/>
      <c r="R59" s="314"/>
      <c r="S59" s="313"/>
    </row>
    <row r="60" spans="2:19" ht="65.099999999999994" customHeight="1">
      <c r="B60" s="255"/>
      <c r="C60" s="374"/>
      <c r="D60" s="363"/>
      <c r="E60" s="363"/>
      <c r="F60" s="110"/>
      <c r="G60" s="111"/>
      <c r="I60" s="115"/>
      <c r="J60" s="116"/>
      <c r="K60" s="114"/>
      <c r="L60" s="114"/>
      <c r="M60" s="114"/>
      <c r="O60" s="114"/>
      <c r="P60" s="114"/>
      <c r="Q60" s="114"/>
      <c r="R60" s="363"/>
      <c r="S60" s="314"/>
    </row>
    <row r="61" spans="2:19" ht="65.099999999999994" customHeight="1">
      <c r="B61" s="255"/>
      <c r="C61" s="374"/>
      <c r="D61" s="363"/>
      <c r="E61" s="363"/>
      <c r="F61" s="110"/>
      <c r="G61" s="111"/>
      <c r="I61" s="115"/>
      <c r="J61" s="115"/>
      <c r="K61" s="114"/>
      <c r="L61" s="114"/>
      <c r="M61" s="114"/>
      <c r="O61" s="114"/>
      <c r="P61" s="114"/>
      <c r="Q61" s="114"/>
      <c r="R61" s="363"/>
      <c r="S61" s="113"/>
    </row>
    <row r="62" spans="2:19" ht="65.099999999999994"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274</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77" t="s">
        <v>280</v>
      </c>
      <c r="J72" s="320"/>
      <c r="K72" s="136"/>
      <c r="L72" s="136"/>
      <c r="M72" s="136"/>
      <c r="O72" s="190"/>
      <c r="P72" s="190"/>
      <c r="Q72" s="190"/>
      <c r="R72" s="259"/>
      <c r="S72" s="288"/>
    </row>
    <row r="73" spans="2:19" ht="65.099999999999994" customHeight="1">
      <c r="B73" s="274"/>
      <c r="C73" s="337"/>
      <c r="D73" s="358"/>
      <c r="E73" s="340"/>
      <c r="F73" s="133" t="s">
        <v>153</v>
      </c>
      <c r="G73" s="134" t="s">
        <v>152</v>
      </c>
      <c r="I73" s="176"/>
      <c r="J73" s="320"/>
      <c r="K73" s="136"/>
      <c r="L73" s="136"/>
      <c r="M73" s="136"/>
      <c r="O73" s="190"/>
      <c r="P73" s="190"/>
      <c r="Q73" s="190"/>
      <c r="R73" s="259"/>
      <c r="S73" s="288"/>
    </row>
    <row r="74" spans="2:19" ht="65.099999999999994" customHeight="1">
      <c r="B74" s="274"/>
      <c r="C74" s="337"/>
      <c r="D74" s="358" t="s">
        <v>154</v>
      </c>
      <c r="E74" s="259"/>
      <c r="F74" s="133" t="s">
        <v>180</v>
      </c>
      <c r="G74" s="134" t="s">
        <v>276</v>
      </c>
      <c r="I74" s="17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77"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45">
      <c r="B77" s="104"/>
      <c r="C77" s="337"/>
      <c r="D77" s="335" t="s">
        <v>183</v>
      </c>
      <c r="E77" s="319"/>
      <c r="F77" s="133" t="s">
        <v>184</v>
      </c>
      <c r="G77" s="134" t="s">
        <v>278</v>
      </c>
      <c r="I77" s="167" t="s">
        <v>281</v>
      </c>
      <c r="J77" s="320"/>
      <c r="K77" s="136"/>
      <c r="L77" s="136"/>
      <c r="M77" s="136"/>
      <c r="O77" s="190"/>
      <c r="P77" s="190"/>
      <c r="Q77" s="190"/>
      <c r="R77" s="259" t="s">
        <v>284</v>
      </c>
      <c r="S77" s="288"/>
    </row>
    <row r="78" spans="2:19" ht="135">
      <c r="B78" s="104"/>
      <c r="C78" s="336"/>
      <c r="D78" s="336"/>
      <c r="E78" s="321"/>
      <c r="F78" s="133" t="s">
        <v>185</v>
      </c>
      <c r="G78" s="134" t="s">
        <v>279</v>
      </c>
      <c r="I78" s="167" t="s">
        <v>381</v>
      </c>
      <c r="J78" s="321"/>
      <c r="K78" s="136"/>
      <c r="L78" s="136"/>
      <c r="M78" s="136"/>
      <c r="O78" s="190"/>
      <c r="P78" s="190"/>
      <c r="Q78" s="190"/>
      <c r="R78" s="259"/>
      <c r="S78" s="289"/>
    </row>
    <row r="79" spans="2:19" ht="65.099999999999994" customHeight="1">
      <c r="G79" s="59"/>
    </row>
    <row r="80" spans="2:19" ht="65.099999999999994" customHeight="1">
      <c r="B80" s="17"/>
      <c r="C80" s="18"/>
      <c r="D80" s="17"/>
      <c r="E80" s="17"/>
      <c r="F80" s="18"/>
      <c r="G80" s="60"/>
      <c r="I80" s="19"/>
      <c r="J80" s="19"/>
      <c r="K80" s="18"/>
      <c r="L80" s="17"/>
      <c r="M80" s="17"/>
      <c r="O80" s="17"/>
      <c r="P80" s="17"/>
      <c r="Q80" s="17"/>
      <c r="R80" s="20"/>
      <c r="S80" s="17"/>
    </row>
    <row r="81" spans="2:19" ht="65.099999999999994" customHeight="1">
      <c r="B81" s="252"/>
      <c r="C81" s="385"/>
      <c r="D81" s="375"/>
      <c r="E81" s="362"/>
      <c r="F81" s="73"/>
      <c r="G81" s="74"/>
      <c r="I81" s="34"/>
      <c r="J81" s="34"/>
      <c r="K81" s="72"/>
      <c r="L81" s="72"/>
      <c r="M81" s="72"/>
      <c r="O81" s="72"/>
      <c r="P81" s="72"/>
      <c r="Q81" s="72"/>
      <c r="R81" s="362"/>
      <c r="S81" s="76"/>
    </row>
    <row r="82" spans="2:19" ht="65.099999999999994" customHeight="1">
      <c r="B82" s="252"/>
      <c r="C82" s="385"/>
      <c r="D82" s="375"/>
      <c r="E82" s="362"/>
      <c r="F82" s="73"/>
      <c r="G82" s="74"/>
      <c r="I82" s="34"/>
      <c r="J82" s="34"/>
      <c r="K82" s="72"/>
      <c r="L82" s="72"/>
      <c r="M82" s="72"/>
      <c r="O82" s="72"/>
      <c r="P82" s="72"/>
      <c r="Q82" s="72"/>
      <c r="R82" s="362"/>
      <c r="S82" s="76"/>
    </row>
    <row r="83" spans="2:19" ht="65.099999999999994" customHeight="1">
      <c r="B83" s="252"/>
      <c r="C83" s="385"/>
      <c r="D83" s="375"/>
      <c r="E83" s="362"/>
      <c r="F83" s="73"/>
      <c r="G83" s="74"/>
      <c r="I83" s="34"/>
      <c r="J83" s="34"/>
      <c r="K83" s="72"/>
      <c r="L83" s="72"/>
      <c r="M83" s="72"/>
      <c r="O83" s="72"/>
      <c r="P83" s="72"/>
      <c r="Q83" s="72"/>
      <c r="R83" s="362"/>
      <c r="S83" s="76"/>
    </row>
    <row r="84" spans="2:19" ht="65.099999999999994" customHeight="1">
      <c r="B84" s="252"/>
      <c r="C84" s="385"/>
      <c r="D84" s="375"/>
      <c r="E84" s="362"/>
      <c r="F84" s="73"/>
      <c r="G84" s="74"/>
      <c r="I84" s="34"/>
      <c r="J84" s="86"/>
      <c r="K84" s="72"/>
      <c r="L84" s="72"/>
      <c r="M84" s="72"/>
      <c r="O84" s="72"/>
      <c r="P84" s="72"/>
      <c r="Q84" s="72"/>
      <c r="R84" s="362"/>
      <c r="S84" s="76"/>
    </row>
    <row r="85" spans="2:19" ht="65.099999999999994" customHeight="1">
      <c r="B85" s="252"/>
      <c r="C85" s="385"/>
      <c r="D85" s="375"/>
      <c r="E85" s="362"/>
      <c r="F85" s="73"/>
      <c r="G85" s="74"/>
      <c r="I85" s="34"/>
      <c r="J85" s="75"/>
      <c r="K85" s="72"/>
      <c r="L85" s="72"/>
      <c r="M85" s="72"/>
      <c r="O85" s="72"/>
      <c r="P85" s="72"/>
      <c r="Q85" s="72"/>
      <c r="R85" s="362"/>
      <c r="S85" s="76"/>
    </row>
    <row r="86" spans="2:19" ht="123" customHeight="1">
      <c r="B86" s="252"/>
      <c r="C86" s="385"/>
      <c r="D86" s="375"/>
      <c r="E86" s="362"/>
      <c r="F86" s="73"/>
      <c r="G86" s="74"/>
      <c r="I86" s="34"/>
      <c r="J86" s="75"/>
      <c r="K86" s="72"/>
      <c r="L86" s="72"/>
      <c r="M86" s="72"/>
      <c r="O86" s="72"/>
      <c r="P86" s="72"/>
      <c r="Q86" s="72"/>
      <c r="R86" s="362"/>
      <c r="S86" s="76"/>
    </row>
    <row r="87" spans="2:19">
      <c r="B87" s="252"/>
      <c r="C87" s="386"/>
      <c r="D87" s="361"/>
      <c r="E87" s="361"/>
      <c r="F87" s="23"/>
      <c r="G87" s="58"/>
      <c r="I87" s="24"/>
      <c r="J87" s="28"/>
      <c r="K87" s="25"/>
      <c r="L87" s="25"/>
      <c r="M87" s="25"/>
      <c r="O87" s="25"/>
      <c r="P87" s="25"/>
      <c r="Q87" s="25"/>
      <c r="R87" s="361"/>
      <c r="S87" s="71"/>
    </row>
    <row r="88" spans="2:19">
      <c r="B88" s="252"/>
      <c r="C88" s="387"/>
      <c r="D88" s="361"/>
      <c r="E88" s="361"/>
      <c r="F88" s="23"/>
      <c r="G88" s="58"/>
      <c r="I88" s="24"/>
      <c r="J88" s="28"/>
      <c r="K88" s="25"/>
      <c r="L88" s="25"/>
      <c r="M88" s="25"/>
      <c r="O88" s="25"/>
      <c r="P88" s="25"/>
      <c r="Q88" s="25"/>
      <c r="R88" s="361"/>
      <c r="S88" s="71"/>
    </row>
    <row r="89" spans="2:19" ht="65.099999999999994" customHeight="1">
      <c r="G89" s="59"/>
    </row>
    <row r="90" spans="2:19" ht="65.099999999999994" customHeight="1">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207</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386</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386</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0">
      <c r="B103" s="253"/>
      <c r="C103" s="318"/>
      <c r="D103" s="330"/>
      <c r="E103" s="293"/>
      <c r="F103" s="170" t="s">
        <v>196</v>
      </c>
      <c r="G103" s="174" t="s">
        <v>213</v>
      </c>
      <c r="I103" s="160" t="s">
        <v>293</v>
      </c>
      <c r="J103" s="323"/>
      <c r="K103" s="161"/>
      <c r="L103" s="161"/>
      <c r="M103" s="161"/>
      <c r="O103" s="186"/>
      <c r="P103" s="186"/>
      <c r="Q103" s="193"/>
      <c r="R103" s="295"/>
      <c r="S103" s="286"/>
    </row>
    <row r="104" spans="2:19">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R91:R94"/>
    <mergeCell ref="S91:S96"/>
    <mergeCell ref="I92:I94"/>
    <mergeCell ref="D96:D97"/>
    <mergeCell ref="E96:E97"/>
    <mergeCell ref="S97:S103"/>
    <mergeCell ref="C98:C104"/>
    <mergeCell ref="D98:D99"/>
    <mergeCell ref="E98:E100"/>
    <mergeCell ref="J98:J103"/>
    <mergeCell ref="R98:R99"/>
    <mergeCell ref="D100:D103"/>
    <mergeCell ref="R100:R103"/>
    <mergeCell ref="E101:E103"/>
    <mergeCell ref="S53:S58"/>
    <mergeCell ref="R56:R58"/>
    <mergeCell ref="D57:D58"/>
    <mergeCell ref="C65:C70"/>
    <mergeCell ref="D65:D66"/>
    <mergeCell ref="E65:E66"/>
    <mergeCell ref="J65:J70"/>
    <mergeCell ref="R65:R66"/>
    <mergeCell ref="S65:S70"/>
    <mergeCell ref="D69:D70"/>
    <mergeCell ref="E69:E70"/>
    <mergeCell ref="R69:R70"/>
    <mergeCell ref="D48:D49"/>
    <mergeCell ref="E48:E49"/>
    <mergeCell ref="R48:R49"/>
    <mergeCell ref="D50:D52"/>
    <mergeCell ref="E50:E52"/>
    <mergeCell ref="R50:R52"/>
    <mergeCell ref="C53:C58"/>
    <mergeCell ref="D53:D56"/>
    <mergeCell ref="E53:E56"/>
    <mergeCell ref="J53:J58"/>
    <mergeCell ref="R53:R55"/>
    <mergeCell ref="E14:E15"/>
    <mergeCell ref="R14:R15"/>
    <mergeCell ref="D16:D18"/>
    <mergeCell ref="E16:E18"/>
    <mergeCell ref="R16:R18"/>
    <mergeCell ref="C19:C24"/>
    <mergeCell ref="J19:J24"/>
    <mergeCell ref="S19:S24"/>
    <mergeCell ref="D21:D23"/>
    <mergeCell ref="E21:E23"/>
    <mergeCell ref="R21:R23"/>
    <mergeCell ref="B91:B104"/>
    <mergeCell ref="C91:C97"/>
    <mergeCell ref="D91:D94"/>
    <mergeCell ref="D74:D76"/>
    <mergeCell ref="E74:E76"/>
    <mergeCell ref="R74:R76"/>
    <mergeCell ref="B65:B76"/>
    <mergeCell ref="C71:C78"/>
    <mergeCell ref="D71:D73"/>
    <mergeCell ref="E71:E73"/>
    <mergeCell ref="J71:J78"/>
    <mergeCell ref="R71:R73"/>
    <mergeCell ref="R77:R78"/>
    <mergeCell ref="B81:B88"/>
    <mergeCell ref="C81:C86"/>
    <mergeCell ref="D81:D86"/>
    <mergeCell ref="E81:E86"/>
    <mergeCell ref="R81:R86"/>
    <mergeCell ref="C87:C88"/>
    <mergeCell ref="D87:D88"/>
    <mergeCell ref="E87:E88"/>
    <mergeCell ref="R87:R88"/>
    <mergeCell ref="E91:E94"/>
    <mergeCell ref="J91:J97"/>
    <mergeCell ref="S71:S78"/>
    <mergeCell ref="D77:D78"/>
    <mergeCell ref="E77:E78"/>
    <mergeCell ref="B41:B62"/>
    <mergeCell ref="C59:C62"/>
    <mergeCell ref="D59:D62"/>
    <mergeCell ref="E59:E62"/>
    <mergeCell ref="R59:R62"/>
    <mergeCell ref="S59:S60"/>
    <mergeCell ref="C41:C45"/>
    <mergeCell ref="D41:D42"/>
    <mergeCell ref="E41:E42"/>
    <mergeCell ref="J41:J45"/>
    <mergeCell ref="R41:R42"/>
    <mergeCell ref="S41:S45"/>
    <mergeCell ref="D43:D44"/>
    <mergeCell ref="E43:E44"/>
    <mergeCell ref="R43:R44"/>
    <mergeCell ref="C46:C52"/>
    <mergeCell ref="D46:D47"/>
    <mergeCell ref="E46:E47"/>
    <mergeCell ref="J46:J52"/>
    <mergeCell ref="R46:R47"/>
    <mergeCell ref="S46:S52"/>
    <mergeCell ref="B26:B38"/>
    <mergeCell ref="C26:C30"/>
    <mergeCell ref="C31:C34"/>
    <mergeCell ref="D31:D34"/>
    <mergeCell ref="E31:E34"/>
    <mergeCell ref="R31:R34"/>
    <mergeCell ref="D26:D29"/>
    <mergeCell ref="E26:E29"/>
    <mergeCell ref="J26:J30"/>
    <mergeCell ref="R26:R29"/>
    <mergeCell ref="S26:S30"/>
    <mergeCell ref="J31:J34"/>
    <mergeCell ref="S31:S34"/>
    <mergeCell ref="C35:C38"/>
    <mergeCell ref="D35:D38"/>
    <mergeCell ref="E35:E38"/>
    <mergeCell ref="R35:R38"/>
    <mergeCell ref="B3:G3"/>
    <mergeCell ref="I3:M3"/>
    <mergeCell ref="O3:S3"/>
    <mergeCell ref="C7:C11"/>
    <mergeCell ref="D7:D11"/>
    <mergeCell ref="E7:E11"/>
    <mergeCell ref="R7:R11"/>
    <mergeCell ref="C12:C18"/>
    <mergeCell ref="B7:B24"/>
    <mergeCell ref="J7:J10"/>
    <mergeCell ref="S7:S10"/>
    <mergeCell ref="D12:D13"/>
    <mergeCell ref="E12:E13"/>
    <mergeCell ref="J12:J18"/>
    <mergeCell ref="R12:R13"/>
    <mergeCell ref="S12:S18"/>
    <mergeCell ref="D14:D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C738760-962F-4608-AB5C-BBAC936CB419}">
          <x14:formula1>
            <xm:f>Synthèse!$D$5:$D$9</xm:f>
          </x14:formula1>
          <xm:sqref>O81:O88 O41:O62 O65:O78 O26:O38 O7:O24 O91:O104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02C1-467E-4DE4-A31E-0100B3FDB2F4}">
  <sheetPr>
    <tabColor theme="9" tint="0.39997558519241921"/>
  </sheetPr>
  <dimension ref="A1:X105"/>
  <sheetViews>
    <sheetView showGridLines="0" zoomScale="80" zoomScaleNormal="70" workbookViewId="0">
      <pane xSplit="4" ySplit="4" topLeftCell="E5" activePane="bottomRight" state="frozen"/>
      <selection pane="topRight" activeCell="E1" sqref="E1"/>
      <selection pane="bottomLeft" activeCell="A5" sqref="A5"/>
      <selection pane="bottomRight"/>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407</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47</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344</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346</v>
      </c>
      <c r="J10" s="291"/>
      <c r="K10" s="129"/>
      <c r="L10" s="129"/>
      <c r="M10" s="129"/>
      <c r="O10" s="186"/>
      <c r="P10" s="186"/>
      <c r="Q10" s="186"/>
      <c r="R10" s="292"/>
      <c r="S10" s="344"/>
    </row>
    <row r="11" spans="1:24" ht="65.099999999999994"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352</v>
      </c>
      <c r="J19" s="298" t="s">
        <v>356</v>
      </c>
      <c r="K19" s="129"/>
      <c r="L19" s="129"/>
      <c r="M19" s="129"/>
      <c r="O19" s="188"/>
      <c r="P19" s="189"/>
      <c r="Q19" s="190"/>
      <c r="R19" s="131" t="s">
        <v>232</v>
      </c>
      <c r="S19" s="286"/>
    </row>
    <row r="20" spans="2:19" ht="65.099999999999994"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235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45">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65.099999999999994" customHeight="1">
      <c r="B29" s="254"/>
      <c r="C29" s="348"/>
      <c r="D29" s="370"/>
      <c r="E29" s="378"/>
      <c r="F29" s="231" t="s">
        <v>96</v>
      </c>
      <c r="G29" s="62" t="s">
        <v>165</v>
      </c>
      <c r="I29" s="63" t="s">
        <v>357</v>
      </c>
      <c r="J29" s="305"/>
      <c r="K29" s="64"/>
      <c r="L29" s="64"/>
      <c r="M29" s="64"/>
      <c r="O29" s="186"/>
      <c r="P29" s="186"/>
      <c r="Q29" s="186"/>
      <c r="R29" s="306"/>
      <c r="S29" s="345"/>
    </row>
    <row r="30" spans="2:19" ht="65.099999999999994" customHeight="1">
      <c r="B30" s="254"/>
      <c r="C30" s="349"/>
      <c r="D30" s="230" t="s">
        <v>97</v>
      </c>
      <c r="E30" s="232"/>
      <c r="F30" s="231" t="s">
        <v>98</v>
      </c>
      <c r="G30" s="62" t="s">
        <v>166</v>
      </c>
      <c r="I30" s="63" t="s">
        <v>359</v>
      </c>
      <c r="J30" s="306"/>
      <c r="K30" s="61"/>
      <c r="L30" s="64"/>
      <c r="M30" s="64"/>
      <c r="O30" s="186"/>
      <c r="P30" s="186"/>
      <c r="Q30" s="186"/>
      <c r="R30" s="117" t="s">
        <v>238</v>
      </c>
      <c r="S30" s="345"/>
    </row>
    <row r="31" spans="2:19" ht="65.0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65.099999999999994" customHeight="1">
      <c r="B32" s="254"/>
      <c r="C32" s="346"/>
      <c r="D32" s="346"/>
      <c r="E32" s="341"/>
      <c r="F32" s="61" t="s">
        <v>101</v>
      </c>
      <c r="G32" s="62" t="s">
        <v>167</v>
      </c>
      <c r="I32" s="63" t="s">
        <v>361</v>
      </c>
      <c r="J32" s="305"/>
      <c r="K32" s="61"/>
      <c r="L32" s="64"/>
      <c r="M32" s="64"/>
      <c r="O32" s="186"/>
      <c r="P32" s="186"/>
      <c r="Q32" s="186"/>
      <c r="R32" s="341"/>
      <c r="S32" s="345"/>
    </row>
    <row r="33" spans="2:19" ht="65.099999999999994" customHeight="1">
      <c r="B33" s="254"/>
      <c r="C33" s="346"/>
      <c r="D33" s="346"/>
      <c r="E33" s="341"/>
      <c r="F33" s="61" t="s">
        <v>102</v>
      </c>
      <c r="G33" s="62" t="s">
        <v>168</v>
      </c>
      <c r="I33" s="63" t="s">
        <v>244</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customHeight="1">
      <c r="B35" s="254"/>
      <c r="C35" s="350"/>
      <c r="D35" s="346"/>
      <c r="E35" s="341"/>
      <c r="F35" s="61"/>
      <c r="G35" s="62"/>
      <c r="I35" s="63"/>
      <c r="J35" s="63"/>
      <c r="K35" s="61"/>
      <c r="L35" s="64"/>
      <c r="M35" s="64"/>
      <c r="O35" s="186"/>
      <c r="P35" s="186"/>
      <c r="Q35" s="186"/>
      <c r="R35" s="341"/>
      <c r="S35" s="117"/>
    </row>
    <row r="36" spans="2:19" ht="65.099999999999994" customHeight="1">
      <c r="B36" s="254"/>
      <c r="C36" s="350"/>
      <c r="D36" s="346"/>
      <c r="E36" s="341"/>
      <c r="F36" s="61"/>
      <c r="G36" s="62"/>
      <c r="I36" s="63"/>
      <c r="J36" s="63"/>
      <c r="K36" s="64"/>
      <c r="L36" s="64"/>
      <c r="M36" s="64"/>
      <c r="O36" s="186"/>
      <c r="P36" s="186"/>
      <c r="Q36" s="186"/>
      <c r="R36" s="341"/>
      <c r="S36" s="117"/>
    </row>
    <row r="37" spans="2:19" ht="65.099999999999994" customHeight="1">
      <c r="B37" s="254"/>
      <c r="C37" s="350"/>
      <c r="D37" s="346"/>
      <c r="E37" s="341"/>
      <c r="F37" s="61"/>
      <c r="G37" s="62"/>
      <c r="I37" s="63"/>
      <c r="J37" s="63"/>
      <c r="K37" s="61"/>
      <c r="L37" s="64"/>
      <c r="M37" s="64"/>
      <c r="O37" s="186"/>
      <c r="P37" s="186"/>
      <c r="Q37" s="186"/>
      <c r="R37" s="341"/>
      <c r="S37" s="117"/>
    </row>
    <row r="38" spans="2:19" ht="65.099999999999994"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65.099999999999994" customHeight="1">
      <c r="B41" s="255" t="s">
        <v>104</v>
      </c>
      <c r="C41" s="351" t="s">
        <v>105</v>
      </c>
      <c r="D41" s="371" t="s">
        <v>106</v>
      </c>
      <c r="E41" s="312"/>
      <c r="F41" s="110" t="s">
        <v>110</v>
      </c>
      <c r="G41" s="111" t="s">
        <v>169</v>
      </c>
      <c r="I41" s="33" t="s">
        <v>367</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248</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customHeight="1">
      <c r="B59" s="255"/>
      <c r="C59" s="374"/>
      <c r="D59" s="314"/>
      <c r="E59" s="363"/>
      <c r="F59" s="110"/>
      <c r="G59" s="111"/>
      <c r="I59" s="115"/>
      <c r="J59" s="115"/>
      <c r="K59" s="114"/>
      <c r="L59" s="114"/>
      <c r="M59" s="114"/>
      <c r="O59" s="112"/>
      <c r="P59" s="112"/>
      <c r="Q59" s="112"/>
      <c r="R59" s="314"/>
      <c r="S59" s="313"/>
    </row>
    <row r="60" spans="2:19" ht="65.099999999999994" customHeight="1">
      <c r="B60" s="255"/>
      <c r="C60" s="374"/>
      <c r="D60" s="363"/>
      <c r="E60" s="363"/>
      <c r="F60" s="110"/>
      <c r="G60" s="111"/>
      <c r="I60" s="115"/>
      <c r="J60" s="116"/>
      <c r="K60" s="114"/>
      <c r="L60" s="114"/>
      <c r="M60" s="114"/>
      <c r="O60" s="114"/>
      <c r="P60" s="114"/>
      <c r="Q60" s="114"/>
      <c r="R60" s="363"/>
      <c r="S60" s="314"/>
    </row>
    <row r="61" spans="2:19" ht="65.099999999999994" customHeight="1">
      <c r="B61" s="255"/>
      <c r="C61" s="374"/>
      <c r="D61" s="363"/>
      <c r="E61" s="363"/>
      <c r="F61" s="110"/>
      <c r="G61" s="111"/>
      <c r="I61" s="115"/>
      <c r="J61" s="115"/>
      <c r="K61" s="114"/>
      <c r="L61" s="114"/>
      <c r="M61" s="114"/>
      <c r="O61" s="114"/>
      <c r="P61" s="114"/>
      <c r="Q61" s="114"/>
      <c r="R61" s="363"/>
      <c r="S61" s="113"/>
    </row>
    <row r="62" spans="2:19" ht="65.099999999999994"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274</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77" t="s">
        <v>280</v>
      </c>
      <c r="J72" s="320"/>
      <c r="K72" s="136"/>
      <c r="L72" s="136"/>
      <c r="M72" s="136"/>
      <c r="O72" s="190"/>
      <c r="P72" s="190"/>
      <c r="Q72" s="190"/>
      <c r="R72" s="259"/>
      <c r="S72" s="288"/>
    </row>
    <row r="73" spans="2:19" ht="65.099999999999994" customHeight="1">
      <c r="B73" s="274"/>
      <c r="C73" s="337"/>
      <c r="D73" s="358"/>
      <c r="E73" s="340"/>
      <c r="F73" s="133" t="s">
        <v>153</v>
      </c>
      <c r="G73" s="134" t="s">
        <v>152</v>
      </c>
      <c r="I73" s="176"/>
      <c r="J73" s="320"/>
      <c r="K73" s="136"/>
      <c r="L73" s="136"/>
      <c r="M73" s="136"/>
      <c r="O73" s="190"/>
      <c r="P73" s="190"/>
      <c r="Q73" s="190"/>
      <c r="R73" s="259"/>
      <c r="S73" s="288"/>
    </row>
    <row r="74" spans="2:19" ht="65.099999999999994" customHeight="1">
      <c r="B74" s="274"/>
      <c r="C74" s="337"/>
      <c r="D74" s="358" t="s">
        <v>154</v>
      </c>
      <c r="E74" s="259"/>
      <c r="F74" s="133" t="s">
        <v>180</v>
      </c>
      <c r="G74" s="134" t="s">
        <v>276</v>
      </c>
      <c r="I74" s="17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77"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45">
      <c r="B77" s="104"/>
      <c r="C77" s="337"/>
      <c r="D77" s="335" t="s">
        <v>183</v>
      </c>
      <c r="E77" s="319"/>
      <c r="F77" s="133" t="s">
        <v>184</v>
      </c>
      <c r="G77" s="134" t="s">
        <v>278</v>
      </c>
      <c r="I77" s="167" t="s">
        <v>281</v>
      </c>
      <c r="J77" s="320"/>
      <c r="K77" s="136"/>
      <c r="L77" s="136"/>
      <c r="M77" s="136"/>
      <c r="O77" s="190"/>
      <c r="P77" s="190"/>
      <c r="Q77" s="190"/>
      <c r="R77" s="259" t="s">
        <v>284</v>
      </c>
      <c r="S77" s="288"/>
    </row>
    <row r="78" spans="2:19" ht="135">
      <c r="B78" s="104"/>
      <c r="C78" s="336"/>
      <c r="D78" s="336"/>
      <c r="E78" s="321"/>
      <c r="F78" s="133" t="s">
        <v>185</v>
      </c>
      <c r="G78" s="134" t="s">
        <v>279</v>
      </c>
      <c r="I78" s="167" t="s">
        <v>381</v>
      </c>
      <c r="J78" s="321"/>
      <c r="K78" s="136"/>
      <c r="L78" s="136"/>
      <c r="M78" s="136"/>
      <c r="O78" s="190"/>
      <c r="P78" s="190"/>
      <c r="Q78" s="190"/>
      <c r="R78" s="259"/>
      <c r="S78" s="289"/>
    </row>
    <row r="79" spans="2:19" ht="65.099999999999994" customHeight="1">
      <c r="G79" s="59"/>
    </row>
    <row r="80" spans="2:19" ht="65.099999999999994" customHeight="1">
      <c r="B80" s="17"/>
      <c r="C80" s="18"/>
      <c r="D80" s="17"/>
      <c r="E80" s="17"/>
      <c r="F80" s="18"/>
      <c r="G80" s="60"/>
      <c r="I80" s="19"/>
      <c r="J80" s="19"/>
      <c r="K80" s="18"/>
      <c r="L80" s="17"/>
      <c r="M80" s="17"/>
      <c r="O80" s="17"/>
      <c r="P80" s="17"/>
      <c r="Q80" s="17"/>
      <c r="R80" s="20"/>
      <c r="S80" s="17"/>
    </row>
    <row r="81" spans="2:19" ht="65.099999999999994" customHeight="1">
      <c r="B81" s="252"/>
      <c r="C81" s="385"/>
      <c r="D81" s="375"/>
      <c r="E81" s="362"/>
      <c r="F81" s="73"/>
      <c r="G81" s="74"/>
      <c r="I81" s="34"/>
      <c r="J81" s="34"/>
      <c r="K81" s="72"/>
      <c r="L81" s="72"/>
      <c r="M81" s="72"/>
      <c r="O81" s="72"/>
      <c r="P81" s="72"/>
      <c r="Q81" s="72"/>
      <c r="R81" s="362"/>
      <c r="S81" s="76"/>
    </row>
    <row r="82" spans="2:19" ht="65.099999999999994" customHeight="1">
      <c r="B82" s="252"/>
      <c r="C82" s="385"/>
      <c r="D82" s="375"/>
      <c r="E82" s="362"/>
      <c r="F82" s="73"/>
      <c r="G82" s="74"/>
      <c r="I82" s="34"/>
      <c r="J82" s="34"/>
      <c r="K82" s="72"/>
      <c r="L82" s="72"/>
      <c r="M82" s="72"/>
      <c r="O82" s="72"/>
      <c r="P82" s="72"/>
      <c r="Q82" s="72"/>
      <c r="R82" s="362"/>
      <c r="S82" s="76"/>
    </row>
    <row r="83" spans="2:19" ht="65.099999999999994" customHeight="1">
      <c r="B83" s="252"/>
      <c r="C83" s="385"/>
      <c r="D83" s="375"/>
      <c r="E83" s="362"/>
      <c r="F83" s="73"/>
      <c r="G83" s="74"/>
      <c r="I83" s="34"/>
      <c r="J83" s="34"/>
      <c r="K83" s="72"/>
      <c r="L83" s="72"/>
      <c r="M83" s="72"/>
      <c r="O83" s="72"/>
      <c r="P83" s="72"/>
      <c r="Q83" s="72"/>
      <c r="R83" s="362"/>
      <c r="S83" s="76"/>
    </row>
    <row r="84" spans="2:19" ht="65.099999999999994" customHeight="1">
      <c r="B84" s="252"/>
      <c r="C84" s="385"/>
      <c r="D84" s="375"/>
      <c r="E84" s="362"/>
      <c r="F84" s="73"/>
      <c r="G84" s="74"/>
      <c r="I84" s="34"/>
      <c r="J84" s="86"/>
      <c r="K84" s="72"/>
      <c r="L84" s="72"/>
      <c r="M84" s="72"/>
      <c r="O84" s="72"/>
      <c r="P84" s="72"/>
      <c r="Q84" s="72"/>
      <c r="R84" s="362"/>
      <c r="S84" s="76"/>
    </row>
    <row r="85" spans="2:19" ht="65.099999999999994" customHeight="1">
      <c r="B85" s="252"/>
      <c r="C85" s="385"/>
      <c r="D85" s="375"/>
      <c r="E85" s="362"/>
      <c r="F85" s="73"/>
      <c r="G85" s="74"/>
      <c r="I85" s="34"/>
      <c r="J85" s="75"/>
      <c r="K85" s="72"/>
      <c r="L85" s="72"/>
      <c r="M85" s="72"/>
      <c r="O85" s="72"/>
      <c r="P85" s="72"/>
      <c r="Q85" s="72"/>
      <c r="R85" s="362"/>
      <c r="S85" s="76"/>
    </row>
    <row r="86" spans="2:19" ht="123" customHeight="1">
      <c r="B86" s="252"/>
      <c r="C86" s="385"/>
      <c r="D86" s="375"/>
      <c r="E86" s="362"/>
      <c r="F86" s="73"/>
      <c r="G86" s="74"/>
      <c r="I86" s="34"/>
      <c r="J86" s="75"/>
      <c r="K86" s="72"/>
      <c r="L86" s="72"/>
      <c r="M86" s="72"/>
      <c r="O86" s="72"/>
      <c r="P86" s="72"/>
      <c r="Q86" s="72"/>
      <c r="R86" s="362"/>
      <c r="S86" s="76"/>
    </row>
    <row r="87" spans="2:19">
      <c r="B87" s="252"/>
      <c r="C87" s="386"/>
      <c r="D87" s="361"/>
      <c r="E87" s="361"/>
      <c r="F87" s="23"/>
      <c r="G87" s="58"/>
      <c r="I87" s="24"/>
      <c r="J87" s="28"/>
      <c r="K87" s="25"/>
      <c r="L87" s="25"/>
      <c r="M87" s="25"/>
      <c r="O87" s="25"/>
      <c r="P87" s="25"/>
      <c r="Q87" s="25"/>
      <c r="R87" s="361"/>
      <c r="S87" s="71"/>
    </row>
    <row r="88" spans="2:19">
      <c r="B88" s="252"/>
      <c r="C88" s="387"/>
      <c r="D88" s="361"/>
      <c r="E88" s="361"/>
      <c r="F88" s="23"/>
      <c r="G88" s="58"/>
      <c r="I88" s="24"/>
      <c r="J88" s="28"/>
      <c r="K88" s="25"/>
      <c r="L88" s="25"/>
      <c r="M88" s="25"/>
      <c r="O88" s="25"/>
      <c r="P88" s="25"/>
      <c r="Q88" s="25"/>
      <c r="R88" s="361"/>
      <c r="S88" s="71"/>
    </row>
    <row r="89" spans="2:19" ht="65.099999999999994" customHeight="1">
      <c r="G89" s="59"/>
    </row>
    <row r="90" spans="2:19" ht="65.099999999999994" customHeight="1">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207</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386</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386</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0">
      <c r="B103" s="253"/>
      <c r="C103" s="318"/>
      <c r="D103" s="330"/>
      <c r="E103" s="293"/>
      <c r="F103" s="170" t="s">
        <v>196</v>
      </c>
      <c r="G103" s="174" t="s">
        <v>213</v>
      </c>
      <c r="I103" s="160" t="s">
        <v>293</v>
      </c>
      <c r="J103" s="323"/>
      <c r="K103" s="161"/>
      <c r="L103" s="161"/>
      <c r="M103" s="161"/>
      <c r="O103" s="186"/>
      <c r="P103" s="186"/>
      <c r="Q103" s="193"/>
      <c r="R103" s="295"/>
      <c r="S103" s="286"/>
    </row>
    <row r="104" spans="2:19">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R91:R94"/>
    <mergeCell ref="S91:S96"/>
    <mergeCell ref="I92:I94"/>
    <mergeCell ref="D96:D97"/>
    <mergeCell ref="E96:E97"/>
    <mergeCell ref="S97:S103"/>
    <mergeCell ref="C98:C104"/>
    <mergeCell ref="D98:D99"/>
    <mergeCell ref="E98:E100"/>
    <mergeCell ref="J98:J103"/>
    <mergeCell ref="R98:R99"/>
    <mergeCell ref="D100:D103"/>
    <mergeCell ref="R100:R103"/>
    <mergeCell ref="E101:E103"/>
    <mergeCell ref="S53:S58"/>
    <mergeCell ref="R56:R58"/>
    <mergeCell ref="D57:D58"/>
    <mergeCell ref="C65:C70"/>
    <mergeCell ref="D65:D66"/>
    <mergeCell ref="E65:E66"/>
    <mergeCell ref="J65:J70"/>
    <mergeCell ref="R65:R66"/>
    <mergeCell ref="S65:S70"/>
    <mergeCell ref="D69:D70"/>
    <mergeCell ref="E69:E70"/>
    <mergeCell ref="R69:R70"/>
    <mergeCell ref="D48:D49"/>
    <mergeCell ref="E48:E49"/>
    <mergeCell ref="R48:R49"/>
    <mergeCell ref="D50:D52"/>
    <mergeCell ref="E50:E52"/>
    <mergeCell ref="R50:R52"/>
    <mergeCell ref="C53:C58"/>
    <mergeCell ref="D53:D56"/>
    <mergeCell ref="E53:E56"/>
    <mergeCell ref="J53:J58"/>
    <mergeCell ref="R53:R55"/>
    <mergeCell ref="E14:E15"/>
    <mergeCell ref="R14:R15"/>
    <mergeCell ref="D16:D18"/>
    <mergeCell ref="E16:E18"/>
    <mergeCell ref="R16:R18"/>
    <mergeCell ref="C19:C24"/>
    <mergeCell ref="J19:J24"/>
    <mergeCell ref="S19:S24"/>
    <mergeCell ref="D21:D23"/>
    <mergeCell ref="E21:E23"/>
    <mergeCell ref="R21:R23"/>
    <mergeCell ref="B91:B104"/>
    <mergeCell ref="C91:C97"/>
    <mergeCell ref="D91:D94"/>
    <mergeCell ref="D74:D76"/>
    <mergeCell ref="E74:E76"/>
    <mergeCell ref="R74:R76"/>
    <mergeCell ref="B65:B76"/>
    <mergeCell ref="C71:C78"/>
    <mergeCell ref="D71:D73"/>
    <mergeCell ref="E71:E73"/>
    <mergeCell ref="J71:J78"/>
    <mergeCell ref="R71:R73"/>
    <mergeCell ref="R77:R78"/>
    <mergeCell ref="B81:B88"/>
    <mergeCell ref="C81:C86"/>
    <mergeCell ref="D81:D86"/>
    <mergeCell ref="E81:E86"/>
    <mergeCell ref="R81:R86"/>
    <mergeCell ref="C87:C88"/>
    <mergeCell ref="D87:D88"/>
    <mergeCell ref="E87:E88"/>
    <mergeCell ref="R87:R88"/>
    <mergeCell ref="E91:E94"/>
    <mergeCell ref="J91:J97"/>
    <mergeCell ref="S71:S78"/>
    <mergeCell ref="D77:D78"/>
    <mergeCell ref="E77:E78"/>
    <mergeCell ref="B41:B62"/>
    <mergeCell ref="C59:C62"/>
    <mergeCell ref="D59:D62"/>
    <mergeCell ref="E59:E62"/>
    <mergeCell ref="R59:R62"/>
    <mergeCell ref="S59:S60"/>
    <mergeCell ref="C41:C45"/>
    <mergeCell ref="D41:D42"/>
    <mergeCell ref="E41:E42"/>
    <mergeCell ref="J41:J45"/>
    <mergeCell ref="R41:R42"/>
    <mergeCell ref="S41:S45"/>
    <mergeCell ref="D43:D44"/>
    <mergeCell ref="E43:E44"/>
    <mergeCell ref="R43:R44"/>
    <mergeCell ref="C46:C52"/>
    <mergeCell ref="D46:D47"/>
    <mergeCell ref="E46:E47"/>
    <mergeCell ref="J46:J52"/>
    <mergeCell ref="R46:R47"/>
    <mergeCell ref="S46:S52"/>
    <mergeCell ref="B26:B38"/>
    <mergeCell ref="C26:C30"/>
    <mergeCell ref="C31:C34"/>
    <mergeCell ref="D31:D34"/>
    <mergeCell ref="E31:E34"/>
    <mergeCell ref="R31:R34"/>
    <mergeCell ref="D26:D29"/>
    <mergeCell ref="E26:E29"/>
    <mergeCell ref="J26:J30"/>
    <mergeCell ref="R26:R29"/>
    <mergeCell ref="S26:S30"/>
    <mergeCell ref="J31:J34"/>
    <mergeCell ref="S31:S34"/>
    <mergeCell ref="C35:C38"/>
    <mergeCell ref="D35:D38"/>
    <mergeCell ref="E35:E38"/>
    <mergeCell ref="R35:R38"/>
    <mergeCell ref="B3:G3"/>
    <mergeCell ref="I3:M3"/>
    <mergeCell ref="O3:S3"/>
    <mergeCell ref="C7:C11"/>
    <mergeCell ref="D7:D11"/>
    <mergeCell ref="E7:E11"/>
    <mergeCell ref="R7:R11"/>
    <mergeCell ref="C12:C18"/>
    <mergeCell ref="B7:B24"/>
    <mergeCell ref="J7:J10"/>
    <mergeCell ref="S7:S10"/>
    <mergeCell ref="D12:D13"/>
    <mergeCell ref="E12:E13"/>
    <mergeCell ref="J12:J18"/>
    <mergeCell ref="R12:R13"/>
    <mergeCell ref="S12:S18"/>
    <mergeCell ref="D14:D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2DC535D-0672-469E-8385-10F5A721880A}">
          <x14:formula1>
            <xm:f>Synthèse!$D$5:$D$9</xm:f>
          </x14:formula1>
          <xm:sqref>O81:O88 O41:O62 O65:O78 O26:O38 O7:O24 O91:O104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30AE-62BB-4852-94F4-DAAC064CE0CA}">
  <sheetPr>
    <tabColor theme="9" tint="0.39997558519241921"/>
  </sheetPr>
  <dimension ref="A1:X105"/>
  <sheetViews>
    <sheetView showGridLines="0" zoomScale="80" zoomScaleNormal="70" workbookViewId="0">
      <pane xSplit="4" ySplit="4" topLeftCell="E5" activePane="bottomRight" state="frozen"/>
      <selection pane="topRight" activeCell="E1" sqref="E1"/>
      <selection pane="bottomLeft" activeCell="A5" sqref="A5"/>
      <selection pane="bottomRight" activeCell="B1" sqref="B1"/>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408</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48</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344</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346</v>
      </c>
      <c r="J10" s="291"/>
      <c r="K10" s="129"/>
      <c r="L10" s="129"/>
      <c r="M10" s="129"/>
      <c r="O10" s="186"/>
      <c r="P10" s="186"/>
      <c r="Q10" s="186"/>
      <c r="R10" s="292"/>
      <c r="S10" s="344"/>
    </row>
    <row r="11" spans="1:24" ht="65.099999999999994"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352</v>
      </c>
      <c r="J19" s="298" t="s">
        <v>356</v>
      </c>
      <c r="K19" s="129"/>
      <c r="L19" s="129"/>
      <c r="M19" s="129"/>
      <c r="O19" s="188"/>
      <c r="P19" s="189"/>
      <c r="Q19" s="190"/>
      <c r="R19" s="131" t="s">
        <v>232</v>
      </c>
      <c r="S19" s="286"/>
    </row>
    <row r="20" spans="2:19" ht="65.099999999999994"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235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45">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65.099999999999994" customHeight="1">
      <c r="B29" s="254"/>
      <c r="C29" s="348"/>
      <c r="D29" s="370"/>
      <c r="E29" s="378"/>
      <c r="F29" s="231" t="s">
        <v>96</v>
      </c>
      <c r="G29" s="62" t="s">
        <v>165</v>
      </c>
      <c r="I29" s="63" t="s">
        <v>357</v>
      </c>
      <c r="J29" s="305"/>
      <c r="K29" s="64"/>
      <c r="L29" s="64"/>
      <c r="M29" s="64"/>
      <c r="O29" s="186"/>
      <c r="P29" s="186"/>
      <c r="Q29" s="186"/>
      <c r="R29" s="306"/>
      <c r="S29" s="345"/>
    </row>
    <row r="30" spans="2:19" ht="65.099999999999994" customHeight="1">
      <c r="B30" s="254"/>
      <c r="C30" s="349"/>
      <c r="D30" s="230" t="s">
        <v>97</v>
      </c>
      <c r="E30" s="232"/>
      <c r="F30" s="231" t="s">
        <v>98</v>
      </c>
      <c r="G30" s="62" t="s">
        <v>166</v>
      </c>
      <c r="I30" s="63" t="s">
        <v>359</v>
      </c>
      <c r="J30" s="306"/>
      <c r="K30" s="61"/>
      <c r="L30" s="64"/>
      <c r="M30" s="64"/>
      <c r="O30" s="186"/>
      <c r="P30" s="186"/>
      <c r="Q30" s="186"/>
      <c r="R30" s="117" t="s">
        <v>238</v>
      </c>
      <c r="S30" s="345"/>
    </row>
    <row r="31" spans="2:19" ht="65.0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65.099999999999994" customHeight="1">
      <c r="B32" s="254"/>
      <c r="C32" s="346"/>
      <c r="D32" s="346"/>
      <c r="E32" s="341"/>
      <c r="F32" s="61" t="s">
        <v>101</v>
      </c>
      <c r="G32" s="62" t="s">
        <v>167</v>
      </c>
      <c r="I32" s="63" t="s">
        <v>361</v>
      </c>
      <c r="J32" s="305"/>
      <c r="K32" s="61"/>
      <c r="L32" s="64"/>
      <c r="M32" s="64"/>
      <c r="O32" s="186"/>
      <c r="P32" s="186"/>
      <c r="Q32" s="186"/>
      <c r="R32" s="341"/>
      <c r="S32" s="345"/>
    </row>
    <row r="33" spans="2:19" ht="65.099999999999994" customHeight="1">
      <c r="B33" s="254"/>
      <c r="C33" s="346"/>
      <c r="D33" s="346"/>
      <c r="E33" s="341"/>
      <c r="F33" s="61" t="s">
        <v>102</v>
      </c>
      <c r="G33" s="62" t="s">
        <v>168</v>
      </c>
      <c r="I33" s="63" t="s">
        <v>244</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customHeight="1">
      <c r="B35" s="254"/>
      <c r="C35" s="350"/>
      <c r="D35" s="346"/>
      <c r="E35" s="341"/>
      <c r="F35" s="61"/>
      <c r="G35" s="62"/>
      <c r="I35" s="63"/>
      <c r="J35" s="63"/>
      <c r="K35" s="61"/>
      <c r="L35" s="64"/>
      <c r="M35" s="64"/>
      <c r="O35" s="186"/>
      <c r="P35" s="186"/>
      <c r="Q35" s="186"/>
      <c r="R35" s="341"/>
      <c r="S35" s="117"/>
    </row>
    <row r="36" spans="2:19" ht="65.099999999999994" customHeight="1">
      <c r="B36" s="254"/>
      <c r="C36" s="350"/>
      <c r="D36" s="346"/>
      <c r="E36" s="341"/>
      <c r="F36" s="61"/>
      <c r="G36" s="62"/>
      <c r="I36" s="63"/>
      <c r="J36" s="63"/>
      <c r="K36" s="64"/>
      <c r="L36" s="64"/>
      <c r="M36" s="64"/>
      <c r="O36" s="186"/>
      <c r="P36" s="186"/>
      <c r="Q36" s="186"/>
      <c r="R36" s="341"/>
      <c r="S36" s="117"/>
    </row>
    <row r="37" spans="2:19" ht="65.099999999999994" customHeight="1">
      <c r="B37" s="254"/>
      <c r="C37" s="350"/>
      <c r="D37" s="346"/>
      <c r="E37" s="341"/>
      <c r="F37" s="61"/>
      <c r="G37" s="62"/>
      <c r="I37" s="63"/>
      <c r="J37" s="63"/>
      <c r="K37" s="61"/>
      <c r="L37" s="64"/>
      <c r="M37" s="64"/>
      <c r="O37" s="186"/>
      <c r="P37" s="186"/>
      <c r="Q37" s="186"/>
      <c r="R37" s="341"/>
      <c r="S37" s="117"/>
    </row>
    <row r="38" spans="2:19" ht="65.099999999999994"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65.099999999999994" customHeight="1">
      <c r="B41" s="255" t="s">
        <v>104</v>
      </c>
      <c r="C41" s="351" t="s">
        <v>105</v>
      </c>
      <c r="D41" s="371" t="s">
        <v>106</v>
      </c>
      <c r="E41" s="312"/>
      <c r="F41" s="110" t="s">
        <v>110</v>
      </c>
      <c r="G41" s="111" t="s">
        <v>169</v>
      </c>
      <c r="I41" s="33" t="s">
        <v>367</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248</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customHeight="1">
      <c r="B59" s="255"/>
      <c r="C59" s="374"/>
      <c r="D59" s="314"/>
      <c r="E59" s="363"/>
      <c r="F59" s="110"/>
      <c r="G59" s="111"/>
      <c r="I59" s="115"/>
      <c r="J59" s="115"/>
      <c r="K59" s="114"/>
      <c r="L59" s="114"/>
      <c r="M59" s="114"/>
      <c r="O59" s="112"/>
      <c r="P59" s="112"/>
      <c r="Q59" s="112"/>
      <c r="R59" s="314"/>
      <c r="S59" s="313"/>
    </row>
    <row r="60" spans="2:19" ht="65.099999999999994" customHeight="1">
      <c r="B60" s="255"/>
      <c r="C60" s="374"/>
      <c r="D60" s="363"/>
      <c r="E60" s="363"/>
      <c r="F60" s="110"/>
      <c r="G60" s="111"/>
      <c r="I60" s="115"/>
      <c r="J60" s="116"/>
      <c r="K60" s="114"/>
      <c r="L60" s="114"/>
      <c r="M60" s="114"/>
      <c r="O60" s="114"/>
      <c r="P60" s="114"/>
      <c r="Q60" s="114"/>
      <c r="R60" s="363"/>
      <c r="S60" s="314"/>
    </row>
    <row r="61" spans="2:19" ht="65.099999999999994" customHeight="1">
      <c r="B61" s="255"/>
      <c r="C61" s="374"/>
      <c r="D61" s="363"/>
      <c r="E61" s="363"/>
      <c r="F61" s="110"/>
      <c r="G61" s="111"/>
      <c r="I61" s="115"/>
      <c r="J61" s="115"/>
      <c r="K61" s="114"/>
      <c r="L61" s="114"/>
      <c r="M61" s="114"/>
      <c r="O61" s="114"/>
      <c r="P61" s="114"/>
      <c r="Q61" s="114"/>
      <c r="R61" s="363"/>
      <c r="S61" s="113"/>
    </row>
    <row r="62" spans="2:19" ht="65.099999999999994"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274</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77" t="s">
        <v>280</v>
      </c>
      <c r="J72" s="320"/>
      <c r="K72" s="136"/>
      <c r="L72" s="136"/>
      <c r="M72" s="136"/>
      <c r="O72" s="190"/>
      <c r="P72" s="190"/>
      <c r="Q72" s="190"/>
      <c r="R72" s="259"/>
      <c r="S72" s="288"/>
    </row>
    <row r="73" spans="2:19" ht="65.099999999999994" customHeight="1">
      <c r="B73" s="274"/>
      <c r="C73" s="337"/>
      <c r="D73" s="358"/>
      <c r="E73" s="340"/>
      <c r="F73" s="133" t="s">
        <v>153</v>
      </c>
      <c r="G73" s="134" t="s">
        <v>152</v>
      </c>
      <c r="I73" s="176"/>
      <c r="J73" s="320"/>
      <c r="K73" s="136"/>
      <c r="L73" s="136"/>
      <c r="M73" s="136"/>
      <c r="O73" s="190"/>
      <c r="P73" s="190"/>
      <c r="Q73" s="190"/>
      <c r="R73" s="259"/>
      <c r="S73" s="288"/>
    </row>
    <row r="74" spans="2:19" ht="65.099999999999994" customHeight="1">
      <c r="B74" s="274"/>
      <c r="C74" s="337"/>
      <c r="D74" s="358" t="s">
        <v>154</v>
      </c>
      <c r="E74" s="259"/>
      <c r="F74" s="133" t="s">
        <v>180</v>
      </c>
      <c r="G74" s="134" t="s">
        <v>276</v>
      </c>
      <c r="I74" s="17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77"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45">
      <c r="B77" s="104"/>
      <c r="C77" s="337"/>
      <c r="D77" s="335" t="s">
        <v>183</v>
      </c>
      <c r="E77" s="319"/>
      <c r="F77" s="133" t="s">
        <v>184</v>
      </c>
      <c r="G77" s="134" t="s">
        <v>278</v>
      </c>
      <c r="I77" s="167" t="s">
        <v>281</v>
      </c>
      <c r="J77" s="320"/>
      <c r="K77" s="136"/>
      <c r="L77" s="136"/>
      <c r="M77" s="136"/>
      <c r="O77" s="190"/>
      <c r="P77" s="190"/>
      <c r="Q77" s="190"/>
      <c r="R77" s="259" t="s">
        <v>284</v>
      </c>
      <c r="S77" s="288"/>
    </row>
    <row r="78" spans="2:19" ht="135">
      <c r="B78" s="104"/>
      <c r="C78" s="336"/>
      <c r="D78" s="336"/>
      <c r="E78" s="321"/>
      <c r="F78" s="133" t="s">
        <v>185</v>
      </c>
      <c r="G78" s="134" t="s">
        <v>279</v>
      </c>
      <c r="I78" s="167" t="s">
        <v>381</v>
      </c>
      <c r="J78" s="321"/>
      <c r="K78" s="136"/>
      <c r="L78" s="136"/>
      <c r="M78" s="136"/>
      <c r="O78" s="190"/>
      <c r="P78" s="190"/>
      <c r="Q78" s="190"/>
      <c r="R78" s="259"/>
      <c r="S78" s="289"/>
    </row>
    <row r="79" spans="2:19" ht="65.099999999999994" customHeight="1">
      <c r="G79" s="59"/>
    </row>
    <row r="80" spans="2:19" ht="65.099999999999994" customHeight="1">
      <c r="B80" s="17"/>
      <c r="C80" s="18"/>
      <c r="D80" s="17"/>
      <c r="E80" s="17"/>
      <c r="F80" s="18"/>
      <c r="G80" s="60"/>
      <c r="I80" s="19"/>
      <c r="J80" s="19"/>
      <c r="K80" s="18"/>
      <c r="L80" s="17"/>
      <c r="M80" s="17"/>
      <c r="O80" s="17"/>
      <c r="P80" s="17"/>
      <c r="Q80" s="17"/>
      <c r="R80" s="20"/>
      <c r="S80" s="17"/>
    </row>
    <row r="81" spans="2:19" ht="65.099999999999994" customHeight="1">
      <c r="B81" s="252"/>
      <c r="C81" s="385"/>
      <c r="D81" s="375"/>
      <c r="E81" s="362"/>
      <c r="F81" s="73"/>
      <c r="G81" s="74"/>
      <c r="I81" s="34"/>
      <c r="J81" s="34"/>
      <c r="K81" s="72"/>
      <c r="L81" s="72"/>
      <c r="M81" s="72"/>
      <c r="O81" s="72"/>
      <c r="P81" s="72"/>
      <c r="Q81" s="72"/>
      <c r="R81" s="362"/>
      <c r="S81" s="76"/>
    </row>
    <row r="82" spans="2:19" ht="65.099999999999994" customHeight="1">
      <c r="B82" s="252"/>
      <c r="C82" s="385"/>
      <c r="D82" s="375"/>
      <c r="E82" s="362"/>
      <c r="F82" s="73"/>
      <c r="G82" s="74"/>
      <c r="I82" s="34"/>
      <c r="J82" s="34"/>
      <c r="K82" s="72"/>
      <c r="L82" s="72"/>
      <c r="M82" s="72"/>
      <c r="O82" s="72"/>
      <c r="P82" s="72"/>
      <c r="Q82" s="72"/>
      <c r="R82" s="362"/>
      <c r="S82" s="76"/>
    </row>
    <row r="83" spans="2:19" ht="65.099999999999994" customHeight="1">
      <c r="B83" s="252"/>
      <c r="C83" s="385"/>
      <c r="D83" s="375"/>
      <c r="E83" s="362"/>
      <c r="F83" s="73"/>
      <c r="G83" s="74"/>
      <c r="I83" s="34"/>
      <c r="J83" s="34"/>
      <c r="K83" s="72"/>
      <c r="L83" s="72"/>
      <c r="M83" s="72"/>
      <c r="O83" s="72"/>
      <c r="P83" s="72"/>
      <c r="Q83" s="72"/>
      <c r="R83" s="362"/>
      <c r="S83" s="76"/>
    </row>
    <row r="84" spans="2:19" ht="65.099999999999994" customHeight="1">
      <c r="B84" s="252"/>
      <c r="C84" s="385"/>
      <c r="D84" s="375"/>
      <c r="E84" s="362"/>
      <c r="F84" s="73"/>
      <c r="G84" s="74"/>
      <c r="I84" s="34"/>
      <c r="J84" s="86"/>
      <c r="K84" s="72"/>
      <c r="L84" s="72"/>
      <c r="M84" s="72"/>
      <c r="O84" s="72"/>
      <c r="P84" s="72"/>
      <c r="Q84" s="72"/>
      <c r="R84" s="362"/>
      <c r="S84" s="76"/>
    </row>
    <row r="85" spans="2:19" ht="65.099999999999994" customHeight="1">
      <c r="B85" s="252"/>
      <c r="C85" s="385"/>
      <c r="D85" s="375"/>
      <c r="E85" s="362"/>
      <c r="F85" s="73"/>
      <c r="G85" s="74"/>
      <c r="I85" s="34"/>
      <c r="J85" s="75"/>
      <c r="K85" s="72"/>
      <c r="L85" s="72"/>
      <c r="M85" s="72"/>
      <c r="O85" s="72"/>
      <c r="P85" s="72"/>
      <c r="Q85" s="72"/>
      <c r="R85" s="362"/>
      <c r="S85" s="76"/>
    </row>
    <row r="86" spans="2:19" ht="123" customHeight="1">
      <c r="B86" s="252"/>
      <c r="C86" s="385"/>
      <c r="D86" s="375"/>
      <c r="E86" s="362"/>
      <c r="F86" s="73"/>
      <c r="G86" s="74"/>
      <c r="I86" s="34"/>
      <c r="J86" s="75"/>
      <c r="K86" s="72"/>
      <c r="L86" s="72"/>
      <c r="M86" s="72"/>
      <c r="O86" s="72"/>
      <c r="P86" s="72"/>
      <c r="Q86" s="72"/>
      <c r="R86" s="362"/>
      <c r="S86" s="76"/>
    </row>
    <row r="87" spans="2:19">
      <c r="B87" s="252"/>
      <c r="C87" s="386"/>
      <c r="D87" s="361"/>
      <c r="E87" s="361"/>
      <c r="F87" s="23"/>
      <c r="G87" s="58"/>
      <c r="I87" s="24"/>
      <c r="J87" s="28"/>
      <c r="K87" s="25"/>
      <c r="L87" s="25"/>
      <c r="M87" s="25"/>
      <c r="O87" s="25"/>
      <c r="P87" s="25"/>
      <c r="Q87" s="25"/>
      <c r="R87" s="361"/>
      <c r="S87" s="71"/>
    </row>
    <row r="88" spans="2:19">
      <c r="B88" s="252"/>
      <c r="C88" s="387"/>
      <c r="D88" s="361"/>
      <c r="E88" s="361"/>
      <c r="F88" s="23"/>
      <c r="G88" s="58"/>
      <c r="I88" s="24"/>
      <c r="J88" s="28"/>
      <c r="K88" s="25"/>
      <c r="L88" s="25"/>
      <c r="M88" s="25"/>
      <c r="O88" s="25"/>
      <c r="P88" s="25"/>
      <c r="Q88" s="25"/>
      <c r="R88" s="361"/>
      <c r="S88" s="71"/>
    </row>
    <row r="89" spans="2:19" ht="65.099999999999994" customHeight="1">
      <c r="G89" s="59"/>
    </row>
    <row r="90" spans="2:19" ht="65.099999999999994" customHeight="1">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207</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386</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386</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0">
      <c r="B103" s="253"/>
      <c r="C103" s="318"/>
      <c r="D103" s="330"/>
      <c r="E103" s="293"/>
      <c r="F103" s="170" t="s">
        <v>196</v>
      </c>
      <c r="G103" s="174" t="s">
        <v>213</v>
      </c>
      <c r="I103" s="160" t="s">
        <v>293</v>
      </c>
      <c r="J103" s="323"/>
      <c r="K103" s="161"/>
      <c r="L103" s="161"/>
      <c r="M103" s="161"/>
      <c r="O103" s="186"/>
      <c r="P103" s="186"/>
      <c r="Q103" s="193"/>
      <c r="R103" s="295"/>
      <c r="S103" s="286"/>
    </row>
    <row r="104" spans="2:19">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R91:R94"/>
    <mergeCell ref="S91:S96"/>
    <mergeCell ref="I92:I94"/>
    <mergeCell ref="D96:D97"/>
    <mergeCell ref="E96:E97"/>
    <mergeCell ref="S97:S103"/>
    <mergeCell ref="C98:C104"/>
    <mergeCell ref="D98:D99"/>
    <mergeCell ref="E98:E100"/>
    <mergeCell ref="J98:J103"/>
    <mergeCell ref="R98:R99"/>
    <mergeCell ref="D100:D103"/>
    <mergeCell ref="R100:R103"/>
    <mergeCell ref="E101:E103"/>
    <mergeCell ref="S53:S58"/>
    <mergeCell ref="R56:R58"/>
    <mergeCell ref="D57:D58"/>
    <mergeCell ref="C65:C70"/>
    <mergeCell ref="D65:D66"/>
    <mergeCell ref="E65:E66"/>
    <mergeCell ref="J65:J70"/>
    <mergeCell ref="R65:R66"/>
    <mergeCell ref="S65:S70"/>
    <mergeCell ref="D69:D70"/>
    <mergeCell ref="E69:E70"/>
    <mergeCell ref="R69:R70"/>
    <mergeCell ref="D48:D49"/>
    <mergeCell ref="E48:E49"/>
    <mergeCell ref="R48:R49"/>
    <mergeCell ref="D50:D52"/>
    <mergeCell ref="E50:E52"/>
    <mergeCell ref="R50:R52"/>
    <mergeCell ref="C53:C58"/>
    <mergeCell ref="D53:D56"/>
    <mergeCell ref="E53:E56"/>
    <mergeCell ref="J53:J58"/>
    <mergeCell ref="R53:R55"/>
    <mergeCell ref="E14:E15"/>
    <mergeCell ref="R14:R15"/>
    <mergeCell ref="D16:D18"/>
    <mergeCell ref="E16:E18"/>
    <mergeCell ref="R16:R18"/>
    <mergeCell ref="C19:C24"/>
    <mergeCell ref="J19:J24"/>
    <mergeCell ref="S19:S24"/>
    <mergeCell ref="D21:D23"/>
    <mergeCell ref="E21:E23"/>
    <mergeCell ref="R21:R23"/>
    <mergeCell ref="B91:B104"/>
    <mergeCell ref="C91:C97"/>
    <mergeCell ref="D91:D94"/>
    <mergeCell ref="D74:D76"/>
    <mergeCell ref="E74:E76"/>
    <mergeCell ref="R74:R76"/>
    <mergeCell ref="B65:B76"/>
    <mergeCell ref="C71:C78"/>
    <mergeCell ref="D71:D73"/>
    <mergeCell ref="E71:E73"/>
    <mergeCell ref="J71:J78"/>
    <mergeCell ref="R71:R73"/>
    <mergeCell ref="R77:R78"/>
    <mergeCell ref="B81:B88"/>
    <mergeCell ref="C81:C86"/>
    <mergeCell ref="D81:D86"/>
    <mergeCell ref="E81:E86"/>
    <mergeCell ref="R81:R86"/>
    <mergeCell ref="C87:C88"/>
    <mergeCell ref="D87:D88"/>
    <mergeCell ref="E87:E88"/>
    <mergeCell ref="R87:R88"/>
    <mergeCell ref="E91:E94"/>
    <mergeCell ref="J91:J97"/>
    <mergeCell ref="S71:S78"/>
    <mergeCell ref="D77:D78"/>
    <mergeCell ref="E77:E78"/>
    <mergeCell ref="B41:B62"/>
    <mergeCell ref="C59:C62"/>
    <mergeCell ref="D59:D62"/>
    <mergeCell ref="E59:E62"/>
    <mergeCell ref="R59:R62"/>
    <mergeCell ref="S59:S60"/>
    <mergeCell ref="C41:C45"/>
    <mergeCell ref="D41:D42"/>
    <mergeCell ref="E41:E42"/>
    <mergeCell ref="J41:J45"/>
    <mergeCell ref="R41:R42"/>
    <mergeCell ref="S41:S45"/>
    <mergeCell ref="D43:D44"/>
    <mergeCell ref="E43:E44"/>
    <mergeCell ref="R43:R44"/>
    <mergeCell ref="C46:C52"/>
    <mergeCell ref="D46:D47"/>
    <mergeCell ref="E46:E47"/>
    <mergeCell ref="J46:J52"/>
    <mergeCell ref="R46:R47"/>
    <mergeCell ref="S46:S52"/>
    <mergeCell ref="B26:B38"/>
    <mergeCell ref="C26:C30"/>
    <mergeCell ref="C31:C34"/>
    <mergeCell ref="D31:D34"/>
    <mergeCell ref="E31:E34"/>
    <mergeCell ref="R31:R34"/>
    <mergeCell ref="D26:D29"/>
    <mergeCell ref="E26:E29"/>
    <mergeCell ref="J26:J30"/>
    <mergeCell ref="R26:R29"/>
    <mergeCell ref="S26:S30"/>
    <mergeCell ref="J31:J34"/>
    <mergeCell ref="S31:S34"/>
    <mergeCell ref="C35:C38"/>
    <mergeCell ref="D35:D38"/>
    <mergeCell ref="E35:E38"/>
    <mergeCell ref="R35:R38"/>
    <mergeCell ref="B3:G3"/>
    <mergeCell ref="I3:M3"/>
    <mergeCell ref="O3:S3"/>
    <mergeCell ref="C7:C11"/>
    <mergeCell ref="D7:D11"/>
    <mergeCell ref="E7:E11"/>
    <mergeCell ref="R7:R11"/>
    <mergeCell ref="C12:C18"/>
    <mergeCell ref="B7:B24"/>
    <mergeCell ref="J7:J10"/>
    <mergeCell ref="S7:S10"/>
    <mergeCell ref="D12:D13"/>
    <mergeCell ref="E12:E13"/>
    <mergeCell ref="J12:J18"/>
    <mergeCell ref="R12:R13"/>
    <mergeCell ref="S12:S18"/>
    <mergeCell ref="D14:D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7E3CBD1-A756-4827-8E88-2C8AB6A29C09}">
          <x14:formula1>
            <xm:f>Synthèse!$D$5:$D$9</xm:f>
          </x14:formula1>
          <xm:sqref>O81:O88 O41:O62 O65:O78 O26:O38 O7:O24 O91:O104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1374E-CFAA-416B-9F04-ECBFE00D2DF6}">
  <sheetPr>
    <tabColor theme="9" tint="0.39997558519241921"/>
  </sheetPr>
  <dimension ref="A1:X105"/>
  <sheetViews>
    <sheetView showGridLines="0" zoomScale="80" zoomScaleNormal="70" workbookViewId="0">
      <pane xSplit="4" ySplit="4" topLeftCell="E5" activePane="bottomRight" state="frozen"/>
      <selection pane="topRight" activeCell="E1" sqref="E1"/>
      <selection pane="bottomLeft" activeCell="A5" sqref="A5"/>
      <selection pane="bottomRight"/>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409</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49</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344</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346</v>
      </c>
      <c r="J10" s="291"/>
      <c r="K10" s="129"/>
      <c r="L10" s="129"/>
      <c r="M10" s="129"/>
      <c r="O10" s="186"/>
      <c r="P10" s="186"/>
      <c r="Q10" s="186"/>
      <c r="R10" s="292"/>
      <c r="S10" s="344"/>
    </row>
    <row r="11" spans="1:24" ht="65.099999999999994"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352</v>
      </c>
      <c r="J19" s="298" t="s">
        <v>356</v>
      </c>
      <c r="K19" s="129"/>
      <c r="L19" s="129"/>
      <c r="M19" s="129"/>
      <c r="O19" s="188"/>
      <c r="P19" s="189"/>
      <c r="Q19" s="190"/>
      <c r="R19" s="131" t="s">
        <v>232</v>
      </c>
      <c r="S19" s="286"/>
    </row>
    <row r="20" spans="2:19" ht="65.099999999999994"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235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45">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65.099999999999994" customHeight="1">
      <c r="B29" s="254"/>
      <c r="C29" s="348"/>
      <c r="D29" s="370"/>
      <c r="E29" s="378"/>
      <c r="F29" s="231" t="s">
        <v>96</v>
      </c>
      <c r="G29" s="62" t="s">
        <v>165</v>
      </c>
      <c r="I29" s="63" t="s">
        <v>357</v>
      </c>
      <c r="J29" s="305"/>
      <c r="K29" s="64"/>
      <c r="L29" s="64"/>
      <c r="M29" s="64"/>
      <c r="O29" s="186"/>
      <c r="P29" s="186"/>
      <c r="Q29" s="186"/>
      <c r="R29" s="306"/>
      <c r="S29" s="345"/>
    </row>
    <row r="30" spans="2:19" ht="65.099999999999994" customHeight="1">
      <c r="B30" s="254"/>
      <c r="C30" s="349"/>
      <c r="D30" s="230" t="s">
        <v>97</v>
      </c>
      <c r="E30" s="232"/>
      <c r="F30" s="231" t="s">
        <v>98</v>
      </c>
      <c r="G30" s="62" t="s">
        <v>166</v>
      </c>
      <c r="I30" s="63" t="s">
        <v>359</v>
      </c>
      <c r="J30" s="306"/>
      <c r="K30" s="61"/>
      <c r="L30" s="64"/>
      <c r="M30" s="64"/>
      <c r="O30" s="186"/>
      <c r="P30" s="186"/>
      <c r="Q30" s="186"/>
      <c r="R30" s="117" t="s">
        <v>238</v>
      </c>
      <c r="S30" s="345"/>
    </row>
    <row r="31" spans="2:19" ht="65.0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65.099999999999994" customHeight="1">
      <c r="B32" s="254"/>
      <c r="C32" s="346"/>
      <c r="D32" s="346"/>
      <c r="E32" s="341"/>
      <c r="F32" s="61" t="s">
        <v>101</v>
      </c>
      <c r="G32" s="62" t="s">
        <v>167</v>
      </c>
      <c r="I32" s="63" t="s">
        <v>361</v>
      </c>
      <c r="J32" s="305"/>
      <c r="K32" s="61"/>
      <c r="L32" s="64"/>
      <c r="M32" s="64"/>
      <c r="O32" s="186"/>
      <c r="P32" s="186"/>
      <c r="Q32" s="186"/>
      <c r="R32" s="341"/>
      <c r="S32" s="345"/>
    </row>
    <row r="33" spans="2:19" ht="65.099999999999994" customHeight="1">
      <c r="B33" s="254"/>
      <c r="C33" s="346"/>
      <c r="D33" s="346"/>
      <c r="E33" s="341"/>
      <c r="F33" s="61" t="s">
        <v>102</v>
      </c>
      <c r="G33" s="62" t="s">
        <v>168</v>
      </c>
      <c r="I33" s="63" t="s">
        <v>244</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customHeight="1">
      <c r="B35" s="254"/>
      <c r="C35" s="350"/>
      <c r="D35" s="346"/>
      <c r="E35" s="341"/>
      <c r="F35" s="61"/>
      <c r="G35" s="62"/>
      <c r="I35" s="63"/>
      <c r="J35" s="63"/>
      <c r="K35" s="61"/>
      <c r="L35" s="64"/>
      <c r="M35" s="64"/>
      <c r="O35" s="186"/>
      <c r="P35" s="186"/>
      <c r="Q35" s="186"/>
      <c r="R35" s="341"/>
      <c r="S35" s="117"/>
    </row>
    <row r="36" spans="2:19" ht="65.099999999999994" customHeight="1">
      <c r="B36" s="254"/>
      <c r="C36" s="350"/>
      <c r="D36" s="346"/>
      <c r="E36" s="341"/>
      <c r="F36" s="61"/>
      <c r="G36" s="62"/>
      <c r="I36" s="63"/>
      <c r="J36" s="63"/>
      <c r="K36" s="64"/>
      <c r="L36" s="64"/>
      <c r="M36" s="64"/>
      <c r="O36" s="186"/>
      <c r="P36" s="186"/>
      <c r="Q36" s="186"/>
      <c r="R36" s="341"/>
      <c r="S36" s="117"/>
    </row>
    <row r="37" spans="2:19" ht="65.099999999999994" customHeight="1">
      <c r="B37" s="254"/>
      <c r="C37" s="350"/>
      <c r="D37" s="346"/>
      <c r="E37" s="341"/>
      <c r="F37" s="61"/>
      <c r="G37" s="62"/>
      <c r="I37" s="63"/>
      <c r="J37" s="63"/>
      <c r="K37" s="61"/>
      <c r="L37" s="64"/>
      <c r="M37" s="64"/>
      <c r="O37" s="186"/>
      <c r="P37" s="186"/>
      <c r="Q37" s="186"/>
      <c r="R37" s="341"/>
      <c r="S37" s="117"/>
    </row>
    <row r="38" spans="2:19" ht="65.099999999999994"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65.099999999999994" customHeight="1">
      <c r="B41" s="255" t="s">
        <v>104</v>
      </c>
      <c r="C41" s="351" t="s">
        <v>105</v>
      </c>
      <c r="D41" s="371" t="s">
        <v>106</v>
      </c>
      <c r="E41" s="312"/>
      <c r="F41" s="110" t="s">
        <v>110</v>
      </c>
      <c r="G41" s="111" t="s">
        <v>169</v>
      </c>
      <c r="I41" s="33" t="s">
        <v>367</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248</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customHeight="1">
      <c r="B59" s="255"/>
      <c r="C59" s="374"/>
      <c r="D59" s="314"/>
      <c r="E59" s="363"/>
      <c r="F59" s="110"/>
      <c r="G59" s="111"/>
      <c r="I59" s="115"/>
      <c r="J59" s="115"/>
      <c r="K59" s="114"/>
      <c r="L59" s="114"/>
      <c r="M59" s="114"/>
      <c r="O59" s="112"/>
      <c r="P59" s="112"/>
      <c r="Q59" s="112"/>
      <c r="R59" s="314"/>
      <c r="S59" s="313"/>
    </row>
    <row r="60" spans="2:19" ht="65.099999999999994" customHeight="1">
      <c r="B60" s="255"/>
      <c r="C60" s="374"/>
      <c r="D60" s="363"/>
      <c r="E60" s="363"/>
      <c r="F60" s="110"/>
      <c r="G60" s="111"/>
      <c r="I60" s="115"/>
      <c r="J60" s="116"/>
      <c r="K60" s="114"/>
      <c r="L60" s="114"/>
      <c r="M60" s="114"/>
      <c r="O60" s="114"/>
      <c r="P60" s="114"/>
      <c r="Q60" s="114"/>
      <c r="R60" s="363"/>
      <c r="S60" s="314"/>
    </row>
    <row r="61" spans="2:19" ht="65.099999999999994" customHeight="1">
      <c r="B61" s="255"/>
      <c r="C61" s="374"/>
      <c r="D61" s="363"/>
      <c r="E61" s="363"/>
      <c r="F61" s="110"/>
      <c r="G61" s="111"/>
      <c r="I61" s="115"/>
      <c r="J61" s="115"/>
      <c r="K61" s="114"/>
      <c r="L61" s="114"/>
      <c r="M61" s="114"/>
      <c r="O61" s="114"/>
      <c r="P61" s="114"/>
      <c r="Q61" s="114"/>
      <c r="R61" s="363"/>
      <c r="S61" s="113"/>
    </row>
    <row r="62" spans="2:19" ht="65.099999999999994"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274</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77" t="s">
        <v>280</v>
      </c>
      <c r="J72" s="320"/>
      <c r="K72" s="136"/>
      <c r="L72" s="136"/>
      <c r="M72" s="136"/>
      <c r="O72" s="190"/>
      <c r="P72" s="190"/>
      <c r="Q72" s="190"/>
      <c r="R72" s="259"/>
      <c r="S72" s="288"/>
    </row>
    <row r="73" spans="2:19" ht="65.099999999999994" customHeight="1">
      <c r="B73" s="274"/>
      <c r="C73" s="337"/>
      <c r="D73" s="358"/>
      <c r="E73" s="340"/>
      <c r="F73" s="133" t="s">
        <v>153</v>
      </c>
      <c r="G73" s="134" t="s">
        <v>152</v>
      </c>
      <c r="I73" s="176"/>
      <c r="J73" s="320"/>
      <c r="K73" s="136"/>
      <c r="L73" s="136"/>
      <c r="M73" s="136"/>
      <c r="O73" s="190"/>
      <c r="P73" s="190"/>
      <c r="Q73" s="190"/>
      <c r="R73" s="259"/>
      <c r="S73" s="288"/>
    </row>
    <row r="74" spans="2:19" ht="65.099999999999994" customHeight="1">
      <c r="B74" s="274"/>
      <c r="C74" s="337"/>
      <c r="D74" s="358" t="s">
        <v>154</v>
      </c>
      <c r="E74" s="259"/>
      <c r="F74" s="133" t="s">
        <v>180</v>
      </c>
      <c r="G74" s="134" t="s">
        <v>276</v>
      </c>
      <c r="I74" s="17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77"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45">
      <c r="B77" s="104"/>
      <c r="C77" s="337"/>
      <c r="D77" s="335" t="s">
        <v>183</v>
      </c>
      <c r="E77" s="319"/>
      <c r="F77" s="133" t="s">
        <v>184</v>
      </c>
      <c r="G77" s="134" t="s">
        <v>278</v>
      </c>
      <c r="I77" s="167" t="s">
        <v>281</v>
      </c>
      <c r="J77" s="320"/>
      <c r="K77" s="136"/>
      <c r="L77" s="136"/>
      <c r="M77" s="136"/>
      <c r="O77" s="190"/>
      <c r="P77" s="190"/>
      <c r="Q77" s="190"/>
      <c r="R77" s="259" t="s">
        <v>284</v>
      </c>
      <c r="S77" s="288"/>
    </row>
    <row r="78" spans="2:19" ht="135">
      <c r="B78" s="104"/>
      <c r="C78" s="336"/>
      <c r="D78" s="336"/>
      <c r="E78" s="321"/>
      <c r="F78" s="133" t="s">
        <v>185</v>
      </c>
      <c r="G78" s="134" t="s">
        <v>279</v>
      </c>
      <c r="I78" s="167" t="s">
        <v>381</v>
      </c>
      <c r="J78" s="321"/>
      <c r="K78" s="136"/>
      <c r="L78" s="136"/>
      <c r="M78" s="136"/>
      <c r="O78" s="190"/>
      <c r="P78" s="190"/>
      <c r="Q78" s="190"/>
      <c r="R78" s="259"/>
      <c r="S78" s="289"/>
    </row>
    <row r="79" spans="2:19" ht="65.099999999999994" customHeight="1">
      <c r="G79" s="59"/>
    </row>
    <row r="80" spans="2:19" ht="65.099999999999994" customHeight="1">
      <c r="B80" s="17"/>
      <c r="C80" s="18"/>
      <c r="D80" s="17"/>
      <c r="E80" s="17"/>
      <c r="F80" s="18"/>
      <c r="G80" s="60"/>
      <c r="I80" s="19"/>
      <c r="J80" s="19"/>
      <c r="K80" s="18"/>
      <c r="L80" s="17"/>
      <c r="M80" s="17"/>
      <c r="O80" s="17"/>
      <c r="P80" s="17"/>
      <c r="Q80" s="17"/>
      <c r="R80" s="20"/>
      <c r="S80" s="17"/>
    </row>
    <row r="81" spans="2:19" ht="65.099999999999994" customHeight="1">
      <c r="B81" s="252"/>
      <c r="C81" s="385"/>
      <c r="D81" s="375"/>
      <c r="E81" s="362"/>
      <c r="F81" s="73"/>
      <c r="G81" s="74"/>
      <c r="I81" s="34"/>
      <c r="J81" s="34"/>
      <c r="K81" s="72"/>
      <c r="L81" s="72"/>
      <c r="M81" s="72"/>
      <c r="O81" s="72"/>
      <c r="P81" s="72"/>
      <c r="Q81" s="72"/>
      <c r="R81" s="362"/>
      <c r="S81" s="76"/>
    </row>
    <row r="82" spans="2:19" ht="65.099999999999994" customHeight="1">
      <c r="B82" s="252"/>
      <c r="C82" s="385"/>
      <c r="D82" s="375"/>
      <c r="E82" s="362"/>
      <c r="F82" s="73"/>
      <c r="G82" s="74"/>
      <c r="I82" s="34"/>
      <c r="J82" s="34"/>
      <c r="K82" s="72"/>
      <c r="L82" s="72"/>
      <c r="M82" s="72"/>
      <c r="O82" s="72"/>
      <c r="P82" s="72"/>
      <c r="Q82" s="72"/>
      <c r="R82" s="362"/>
      <c r="S82" s="76"/>
    </row>
    <row r="83" spans="2:19" ht="65.099999999999994" customHeight="1">
      <c r="B83" s="252"/>
      <c r="C83" s="385"/>
      <c r="D83" s="375"/>
      <c r="E83" s="362"/>
      <c r="F83" s="73"/>
      <c r="G83" s="74"/>
      <c r="I83" s="34"/>
      <c r="J83" s="34"/>
      <c r="K83" s="72"/>
      <c r="L83" s="72"/>
      <c r="M83" s="72"/>
      <c r="O83" s="72"/>
      <c r="P83" s="72"/>
      <c r="Q83" s="72"/>
      <c r="R83" s="362"/>
      <c r="S83" s="76"/>
    </row>
    <row r="84" spans="2:19" ht="65.099999999999994" customHeight="1">
      <c r="B84" s="252"/>
      <c r="C84" s="385"/>
      <c r="D84" s="375"/>
      <c r="E84" s="362"/>
      <c r="F84" s="73"/>
      <c r="G84" s="74"/>
      <c r="I84" s="34"/>
      <c r="J84" s="86"/>
      <c r="K84" s="72"/>
      <c r="L84" s="72"/>
      <c r="M84" s="72"/>
      <c r="O84" s="72"/>
      <c r="P84" s="72"/>
      <c r="Q84" s="72"/>
      <c r="R84" s="362"/>
      <c r="S84" s="76"/>
    </row>
    <row r="85" spans="2:19" ht="65.099999999999994" customHeight="1">
      <c r="B85" s="252"/>
      <c r="C85" s="385"/>
      <c r="D85" s="375"/>
      <c r="E85" s="362"/>
      <c r="F85" s="73"/>
      <c r="G85" s="74"/>
      <c r="I85" s="34"/>
      <c r="J85" s="75"/>
      <c r="K85" s="72"/>
      <c r="L85" s="72"/>
      <c r="M85" s="72"/>
      <c r="O85" s="72"/>
      <c r="P85" s="72"/>
      <c r="Q85" s="72"/>
      <c r="R85" s="362"/>
      <c r="S85" s="76"/>
    </row>
    <row r="86" spans="2:19" ht="123" customHeight="1">
      <c r="B86" s="252"/>
      <c r="C86" s="385"/>
      <c r="D86" s="375"/>
      <c r="E86" s="362"/>
      <c r="F86" s="73"/>
      <c r="G86" s="74"/>
      <c r="I86" s="34"/>
      <c r="J86" s="75"/>
      <c r="K86" s="72"/>
      <c r="L86" s="72"/>
      <c r="M86" s="72"/>
      <c r="O86" s="72"/>
      <c r="P86" s="72"/>
      <c r="Q86" s="72"/>
      <c r="R86" s="362"/>
      <c r="S86" s="76"/>
    </row>
    <row r="87" spans="2:19">
      <c r="B87" s="252"/>
      <c r="C87" s="386"/>
      <c r="D87" s="361"/>
      <c r="E87" s="361"/>
      <c r="F87" s="23"/>
      <c r="G87" s="58"/>
      <c r="I87" s="24"/>
      <c r="J87" s="28"/>
      <c r="K87" s="25"/>
      <c r="L87" s="25"/>
      <c r="M87" s="25"/>
      <c r="O87" s="25"/>
      <c r="P87" s="25"/>
      <c r="Q87" s="25"/>
      <c r="R87" s="361"/>
      <c r="S87" s="71"/>
    </row>
    <row r="88" spans="2:19">
      <c r="B88" s="252"/>
      <c r="C88" s="387"/>
      <c r="D88" s="361"/>
      <c r="E88" s="361"/>
      <c r="F88" s="23"/>
      <c r="G88" s="58"/>
      <c r="I88" s="24"/>
      <c r="J88" s="28"/>
      <c r="K88" s="25"/>
      <c r="L88" s="25"/>
      <c r="M88" s="25"/>
      <c r="O88" s="25"/>
      <c r="P88" s="25"/>
      <c r="Q88" s="25"/>
      <c r="R88" s="361"/>
      <c r="S88" s="71"/>
    </row>
    <row r="89" spans="2:19" ht="65.099999999999994" customHeight="1">
      <c r="G89" s="59"/>
    </row>
    <row r="90" spans="2:19" ht="65.099999999999994" customHeight="1">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207</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386</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386</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0">
      <c r="B103" s="253"/>
      <c r="C103" s="318"/>
      <c r="D103" s="330"/>
      <c r="E103" s="293"/>
      <c r="F103" s="170" t="s">
        <v>196</v>
      </c>
      <c r="G103" s="174" t="s">
        <v>213</v>
      </c>
      <c r="I103" s="160" t="s">
        <v>293</v>
      </c>
      <c r="J103" s="323"/>
      <c r="K103" s="161"/>
      <c r="L103" s="161"/>
      <c r="M103" s="161"/>
      <c r="O103" s="186"/>
      <c r="P103" s="186"/>
      <c r="Q103" s="193"/>
      <c r="R103" s="295"/>
      <c r="S103" s="286"/>
    </row>
    <row r="104" spans="2:19">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R91:R94"/>
    <mergeCell ref="S91:S96"/>
    <mergeCell ref="I92:I94"/>
    <mergeCell ref="D96:D97"/>
    <mergeCell ref="E96:E97"/>
    <mergeCell ref="S97:S103"/>
    <mergeCell ref="C98:C104"/>
    <mergeCell ref="D98:D99"/>
    <mergeCell ref="E98:E100"/>
    <mergeCell ref="J98:J103"/>
    <mergeCell ref="R98:R99"/>
    <mergeCell ref="D100:D103"/>
    <mergeCell ref="R100:R103"/>
    <mergeCell ref="E101:E103"/>
    <mergeCell ref="S53:S58"/>
    <mergeCell ref="R56:R58"/>
    <mergeCell ref="D57:D58"/>
    <mergeCell ref="C65:C70"/>
    <mergeCell ref="D65:D66"/>
    <mergeCell ref="E65:E66"/>
    <mergeCell ref="J65:J70"/>
    <mergeCell ref="R65:R66"/>
    <mergeCell ref="S65:S70"/>
    <mergeCell ref="D69:D70"/>
    <mergeCell ref="E69:E70"/>
    <mergeCell ref="R69:R70"/>
    <mergeCell ref="D48:D49"/>
    <mergeCell ref="E48:E49"/>
    <mergeCell ref="R48:R49"/>
    <mergeCell ref="D50:D52"/>
    <mergeCell ref="E50:E52"/>
    <mergeCell ref="R50:R52"/>
    <mergeCell ref="C53:C58"/>
    <mergeCell ref="D53:D56"/>
    <mergeCell ref="E53:E56"/>
    <mergeCell ref="J53:J58"/>
    <mergeCell ref="R53:R55"/>
    <mergeCell ref="E14:E15"/>
    <mergeCell ref="R14:R15"/>
    <mergeCell ref="D16:D18"/>
    <mergeCell ref="E16:E18"/>
    <mergeCell ref="R16:R18"/>
    <mergeCell ref="C19:C24"/>
    <mergeCell ref="J19:J24"/>
    <mergeCell ref="S19:S24"/>
    <mergeCell ref="D21:D23"/>
    <mergeCell ref="E21:E23"/>
    <mergeCell ref="R21:R23"/>
    <mergeCell ref="B91:B104"/>
    <mergeCell ref="C91:C97"/>
    <mergeCell ref="D91:D94"/>
    <mergeCell ref="D74:D76"/>
    <mergeCell ref="E74:E76"/>
    <mergeCell ref="R74:R76"/>
    <mergeCell ref="B65:B76"/>
    <mergeCell ref="C71:C78"/>
    <mergeCell ref="D71:D73"/>
    <mergeCell ref="E71:E73"/>
    <mergeCell ref="J71:J78"/>
    <mergeCell ref="R71:R73"/>
    <mergeCell ref="R77:R78"/>
    <mergeCell ref="B81:B88"/>
    <mergeCell ref="C81:C86"/>
    <mergeCell ref="D81:D86"/>
    <mergeCell ref="E81:E86"/>
    <mergeCell ref="R81:R86"/>
    <mergeCell ref="C87:C88"/>
    <mergeCell ref="D87:D88"/>
    <mergeCell ref="E87:E88"/>
    <mergeCell ref="R87:R88"/>
    <mergeCell ref="E91:E94"/>
    <mergeCell ref="J91:J97"/>
    <mergeCell ref="S71:S78"/>
    <mergeCell ref="D77:D78"/>
    <mergeCell ref="E77:E78"/>
    <mergeCell ref="B41:B62"/>
    <mergeCell ref="C59:C62"/>
    <mergeCell ref="D59:D62"/>
    <mergeCell ref="E59:E62"/>
    <mergeCell ref="R59:R62"/>
    <mergeCell ref="S59:S60"/>
    <mergeCell ref="C41:C45"/>
    <mergeCell ref="D41:D42"/>
    <mergeCell ref="E41:E42"/>
    <mergeCell ref="J41:J45"/>
    <mergeCell ref="R41:R42"/>
    <mergeCell ref="S41:S45"/>
    <mergeCell ref="D43:D44"/>
    <mergeCell ref="E43:E44"/>
    <mergeCell ref="R43:R44"/>
    <mergeCell ref="C46:C52"/>
    <mergeCell ref="D46:D47"/>
    <mergeCell ref="E46:E47"/>
    <mergeCell ref="J46:J52"/>
    <mergeCell ref="R46:R47"/>
    <mergeCell ref="S46:S52"/>
    <mergeCell ref="B26:B38"/>
    <mergeCell ref="C26:C30"/>
    <mergeCell ref="C31:C34"/>
    <mergeCell ref="D31:D34"/>
    <mergeCell ref="E31:E34"/>
    <mergeCell ref="R31:R34"/>
    <mergeCell ref="D26:D29"/>
    <mergeCell ref="E26:E29"/>
    <mergeCell ref="J26:J30"/>
    <mergeCell ref="R26:R29"/>
    <mergeCell ref="S26:S30"/>
    <mergeCell ref="J31:J34"/>
    <mergeCell ref="S31:S34"/>
    <mergeCell ref="C35:C38"/>
    <mergeCell ref="D35:D38"/>
    <mergeCell ref="E35:E38"/>
    <mergeCell ref="R35:R38"/>
    <mergeCell ref="B3:G3"/>
    <mergeCell ref="I3:M3"/>
    <mergeCell ref="O3:S3"/>
    <mergeCell ref="C7:C11"/>
    <mergeCell ref="D7:D11"/>
    <mergeCell ref="E7:E11"/>
    <mergeCell ref="R7:R11"/>
    <mergeCell ref="C12:C18"/>
    <mergeCell ref="B7:B24"/>
    <mergeCell ref="J7:J10"/>
    <mergeCell ref="S7:S10"/>
    <mergeCell ref="D12:D13"/>
    <mergeCell ref="E12:E13"/>
    <mergeCell ref="J12:J18"/>
    <mergeCell ref="R12:R13"/>
    <mergeCell ref="S12:S18"/>
    <mergeCell ref="D14:D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2B8F924-C99F-41DF-9D37-D5BA381BE3FB}">
          <x14:formula1>
            <xm:f>Synthèse!$D$5:$D$9</xm:f>
          </x14:formula1>
          <xm:sqref>O81:O88 O41:O62 O65:O78 O26:O38 O7:O24 O91:O104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5151A-F8C3-4125-AE8B-1D0479F348CC}">
  <sheetPr>
    <tabColor theme="9" tint="0.39997558519241921"/>
  </sheetPr>
  <dimension ref="A1:X105"/>
  <sheetViews>
    <sheetView showGridLines="0" zoomScale="80" zoomScaleNormal="70" workbookViewId="0">
      <pane xSplit="4" ySplit="4" topLeftCell="I5" activePane="bottomRight" state="frozen"/>
      <selection pane="topRight" activeCell="E1" sqref="E1"/>
      <selection pane="bottomLeft" activeCell="A5" sqref="A5"/>
      <selection pane="bottomRight"/>
    </sheetView>
  </sheetViews>
  <sheetFormatPr baseColWidth="10" defaultColWidth="11.5703125" defaultRowHeight="15"/>
  <cols>
    <col min="1" max="1" width="3.85546875" style="8" customWidth="1"/>
    <col min="2" max="2" width="11.5703125" style="7"/>
    <col min="3" max="3" width="39.28515625" style="8" customWidth="1"/>
    <col min="4" max="4" width="26.5703125" style="7" customWidth="1"/>
    <col min="5" max="5" width="17.5703125" style="7" customWidth="1"/>
    <col min="6" max="6" width="11.5703125" style="8"/>
    <col min="7" max="7" width="62.85546875" style="9" customWidth="1"/>
    <col min="8" max="8" width="5.140625" style="8" customWidth="1"/>
    <col min="9" max="10" width="33" style="9" customWidth="1"/>
    <col min="11" max="11" width="28" style="8" hidden="1" customWidth="1"/>
    <col min="12" max="12" width="20.5703125" style="7" hidden="1" customWidth="1"/>
    <col min="13" max="13" width="19.5703125" style="7" hidden="1" customWidth="1"/>
    <col min="14" max="14" width="4.5703125" style="8" customWidth="1"/>
    <col min="15" max="15" width="17.140625" style="7" customWidth="1"/>
    <col min="16" max="16" width="19.5703125" style="7" customWidth="1"/>
    <col min="17" max="17" width="40.42578125" style="7" customWidth="1"/>
    <col min="18" max="18" width="23.5703125" style="10" customWidth="1"/>
    <col min="19" max="19" width="30.5703125" style="7" customWidth="1"/>
    <col min="20" max="20" width="21.140625" style="8" bestFit="1" customWidth="1"/>
    <col min="21" max="21" width="5.5703125" style="8" bestFit="1" customWidth="1"/>
    <col min="22" max="22" width="23" style="8" bestFit="1" customWidth="1"/>
    <col min="23" max="23" width="36.5703125" style="8" bestFit="1" customWidth="1"/>
    <col min="24" max="24" width="18.85546875" style="8" bestFit="1" customWidth="1"/>
    <col min="25" max="16384" width="11.5703125" style="8"/>
  </cols>
  <sheetData>
    <row r="1" spans="1:24" ht="28.5">
      <c r="A1" s="69" t="s">
        <v>410</v>
      </c>
      <c r="B1" s="69"/>
      <c r="C1" s="69"/>
      <c r="D1" s="69"/>
      <c r="E1" s="69"/>
      <c r="F1" s="69"/>
      <c r="G1" s="69"/>
      <c r="H1" s="26"/>
      <c r="I1" s="10"/>
    </row>
    <row r="2" spans="1:24">
      <c r="T2" s="27"/>
    </row>
    <row r="3" spans="1:24" ht="34.35" customHeight="1">
      <c r="B3" s="364" t="s">
        <v>16</v>
      </c>
      <c r="C3" s="364"/>
      <c r="D3" s="364"/>
      <c r="E3" s="364"/>
      <c r="F3" s="364"/>
      <c r="G3" s="364"/>
      <c r="I3" s="364" t="s">
        <v>17</v>
      </c>
      <c r="J3" s="364"/>
      <c r="K3" s="364"/>
      <c r="L3" s="364"/>
      <c r="M3" s="364"/>
      <c r="O3" s="359" t="s">
        <v>50</v>
      </c>
      <c r="P3" s="360"/>
      <c r="Q3" s="360"/>
      <c r="R3" s="360"/>
      <c r="S3" s="360"/>
      <c r="T3" s="26"/>
      <c r="U3" s="26"/>
      <c r="V3" s="26"/>
      <c r="W3" s="26"/>
      <c r="X3" s="26"/>
    </row>
    <row r="4" spans="1:24" ht="45">
      <c r="B4" s="21" t="s">
        <v>3</v>
      </c>
      <c r="C4" s="22" t="s">
        <v>54</v>
      </c>
      <c r="D4" s="21" t="s">
        <v>4</v>
      </c>
      <c r="E4" s="21" t="s">
        <v>12</v>
      </c>
      <c r="F4" s="22" t="s">
        <v>37</v>
      </c>
      <c r="G4" s="21" t="s">
        <v>38</v>
      </c>
      <c r="I4" s="21" t="s">
        <v>13</v>
      </c>
      <c r="J4" s="21" t="s">
        <v>52</v>
      </c>
      <c r="K4" s="22" t="s">
        <v>18</v>
      </c>
      <c r="L4" s="21" t="s">
        <v>19</v>
      </c>
      <c r="M4" s="21" t="s">
        <v>14</v>
      </c>
      <c r="O4" s="21" t="s">
        <v>20</v>
      </c>
      <c r="P4" s="21" t="s">
        <v>15</v>
      </c>
      <c r="Q4" s="21" t="s">
        <v>27</v>
      </c>
      <c r="R4" s="21" t="s">
        <v>21</v>
      </c>
      <c r="S4" s="21" t="s">
        <v>35</v>
      </c>
      <c r="T4" s="27"/>
      <c r="U4" s="11"/>
      <c r="V4" s="11"/>
      <c r="W4" s="11"/>
      <c r="X4" s="11"/>
    </row>
    <row r="5" spans="1:24">
      <c r="T5" s="27"/>
    </row>
    <row r="6" spans="1:24">
      <c r="B6" s="92"/>
      <c r="C6" s="93"/>
      <c r="D6" s="92"/>
      <c r="E6" s="92"/>
      <c r="F6" s="93"/>
      <c r="G6" s="94"/>
      <c r="I6" s="94"/>
      <c r="J6" s="94"/>
      <c r="K6" s="93"/>
      <c r="L6" s="92"/>
      <c r="M6" s="92"/>
      <c r="O6" s="92"/>
      <c r="P6" s="92"/>
      <c r="Q6" s="92"/>
      <c r="R6" s="95"/>
      <c r="S6" s="92"/>
      <c r="T6" s="27"/>
    </row>
    <row r="7" spans="1:24" ht="85.5" customHeight="1">
      <c r="B7" s="264" t="s">
        <v>43</v>
      </c>
      <c r="C7" s="366" t="s">
        <v>55</v>
      </c>
      <c r="D7" s="366" t="s">
        <v>56</v>
      </c>
      <c r="E7" s="376" t="s">
        <v>57</v>
      </c>
      <c r="F7" s="118" t="s">
        <v>61</v>
      </c>
      <c r="G7" s="119" t="s">
        <v>219</v>
      </c>
      <c r="I7" s="119" t="s">
        <v>344</v>
      </c>
      <c r="J7" s="290" t="s">
        <v>218</v>
      </c>
      <c r="K7" s="129"/>
      <c r="L7" s="129"/>
      <c r="M7" s="129"/>
      <c r="O7" s="186"/>
      <c r="P7" s="186"/>
      <c r="Q7" s="186"/>
      <c r="R7" s="290" t="s">
        <v>222</v>
      </c>
      <c r="S7" s="342"/>
    </row>
    <row r="8" spans="1:24" ht="65.099999999999994" customHeight="1">
      <c r="B8" s="264"/>
      <c r="C8" s="367"/>
      <c r="D8" s="367"/>
      <c r="E8" s="292"/>
      <c r="F8" s="118" t="s">
        <v>11</v>
      </c>
      <c r="G8" s="119" t="s">
        <v>220</v>
      </c>
      <c r="I8" s="119" t="s">
        <v>221</v>
      </c>
      <c r="J8" s="292"/>
      <c r="K8" s="129"/>
      <c r="L8" s="129"/>
      <c r="M8" s="129"/>
      <c r="O8" s="186"/>
      <c r="P8" s="186"/>
      <c r="Q8" s="186"/>
      <c r="R8" s="292"/>
      <c r="S8" s="343"/>
    </row>
    <row r="9" spans="1:24" ht="65.099999999999994" customHeight="1">
      <c r="B9" s="264"/>
      <c r="C9" s="367"/>
      <c r="D9" s="367"/>
      <c r="E9" s="292"/>
      <c r="F9" s="118" t="s">
        <v>40</v>
      </c>
      <c r="G9" s="119" t="s">
        <v>75</v>
      </c>
      <c r="I9" s="119" t="s">
        <v>345</v>
      </c>
      <c r="J9" s="292"/>
      <c r="K9" s="129"/>
      <c r="L9" s="129"/>
      <c r="M9" s="129"/>
      <c r="O9" s="186"/>
      <c r="P9" s="186"/>
      <c r="Q9" s="186"/>
      <c r="R9" s="292"/>
      <c r="S9" s="343"/>
    </row>
    <row r="10" spans="1:24" ht="65.099999999999994" customHeight="1">
      <c r="B10" s="264"/>
      <c r="C10" s="367"/>
      <c r="D10" s="367"/>
      <c r="E10" s="292"/>
      <c r="F10" s="118" t="s">
        <v>41</v>
      </c>
      <c r="G10" s="119" t="s">
        <v>159</v>
      </c>
      <c r="I10" s="119" t="s">
        <v>346</v>
      </c>
      <c r="J10" s="291"/>
      <c r="K10" s="129"/>
      <c r="L10" s="129"/>
      <c r="M10" s="129"/>
      <c r="O10" s="186"/>
      <c r="P10" s="186"/>
      <c r="Q10" s="186"/>
      <c r="R10" s="292"/>
      <c r="S10" s="344"/>
    </row>
    <row r="11" spans="1:24" ht="65.099999999999994" customHeight="1">
      <c r="B11" s="264"/>
      <c r="C11" s="367"/>
      <c r="D11" s="367"/>
      <c r="E11" s="292"/>
      <c r="F11" s="118"/>
      <c r="G11" s="119"/>
      <c r="I11" s="119"/>
      <c r="J11" s="119"/>
      <c r="K11" s="129"/>
      <c r="L11" s="129"/>
      <c r="M11" s="129"/>
      <c r="O11" s="186"/>
      <c r="P11" s="187"/>
      <c r="Q11" s="187"/>
      <c r="R11" s="292"/>
      <c r="S11" s="187"/>
    </row>
    <row r="12" spans="1:24" ht="65.099999999999994" customHeight="1">
      <c r="B12" s="264"/>
      <c r="C12" s="365" t="s">
        <v>58</v>
      </c>
      <c r="D12" s="365" t="s">
        <v>59</v>
      </c>
      <c r="E12" s="377"/>
      <c r="F12" s="121" t="s">
        <v>62</v>
      </c>
      <c r="G12" s="119" t="s">
        <v>63</v>
      </c>
      <c r="I12" s="119" t="s">
        <v>228</v>
      </c>
      <c r="J12" s="290" t="s">
        <v>348</v>
      </c>
      <c r="K12" s="129"/>
      <c r="L12" s="129"/>
      <c r="M12" s="129"/>
      <c r="O12" s="188"/>
      <c r="P12" s="189"/>
      <c r="Q12" s="190"/>
      <c r="R12" s="290" t="s">
        <v>225</v>
      </c>
      <c r="S12" s="286"/>
    </row>
    <row r="13" spans="1:24" ht="65.099999999999994" customHeight="1">
      <c r="B13" s="264"/>
      <c r="C13" s="365"/>
      <c r="D13" s="365"/>
      <c r="E13" s="377"/>
      <c r="F13" s="121" t="s">
        <v>65</v>
      </c>
      <c r="G13" s="119" t="s">
        <v>64</v>
      </c>
      <c r="I13" s="119" t="s">
        <v>347</v>
      </c>
      <c r="J13" s="292"/>
      <c r="K13" s="129"/>
      <c r="L13" s="129"/>
      <c r="M13" s="129"/>
      <c r="O13" s="188"/>
      <c r="P13" s="189"/>
      <c r="Q13" s="190"/>
      <c r="R13" s="291"/>
      <c r="S13" s="286"/>
    </row>
    <row r="14" spans="1:24" ht="65.099999999999994" customHeight="1">
      <c r="B14" s="264"/>
      <c r="C14" s="365"/>
      <c r="D14" s="365" t="s">
        <v>60</v>
      </c>
      <c r="E14" s="377"/>
      <c r="F14" s="121" t="s">
        <v>66</v>
      </c>
      <c r="G14" s="119" t="s">
        <v>160</v>
      </c>
      <c r="I14" s="119" t="s">
        <v>227</v>
      </c>
      <c r="J14" s="292"/>
      <c r="K14" s="129"/>
      <c r="L14" s="129"/>
      <c r="M14" s="129"/>
      <c r="O14" s="188"/>
      <c r="P14" s="189"/>
      <c r="Q14" s="190"/>
      <c r="R14" s="290" t="s">
        <v>224</v>
      </c>
      <c r="S14" s="286"/>
    </row>
    <row r="15" spans="1:24" ht="65.099999999999994" customHeight="1">
      <c r="B15" s="264"/>
      <c r="C15" s="365"/>
      <c r="D15" s="365"/>
      <c r="E15" s="377"/>
      <c r="F15" s="121" t="s">
        <v>68</v>
      </c>
      <c r="G15" s="119" t="s">
        <v>67</v>
      </c>
      <c r="I15" s="119" t="s">
        <v>226</v>
      </c>
      <c r="J15" s="292"/>
      <c r="K15" s="129"/>
      <c r="L15" s="129"/>
      <c r="M15" s="129"/>
      <c r="O15" s="188"/>
      <c r="P15" s="189"/>
      <c r="Q15" s="190"/>
      <c r="R15" s="291"/>
      <c r="S15" s="286"/>
    </row>
    <row r="16" spans="1:24" ht="65.099999999999994" customHeight="1">
      <c r="B16" s="264"/>
      <c r="C16" s="365"/>
      <c r="D16" s="365" t="s">
        <v>69</v>
      </c>
      <c r="E16" s="332" t="s">
        <v>57</v>
      </c>
      <c r="F16" s="121" t="s">
        <v>72</v>
      </c>
      <c r="G16" s="119" t="s">
        <v>161</v>
      </c>
      <c r="I16" s="119" t="s">
        <v>350</v>
      </c>
      <c r="J16" s="292"/>
      <c r="K16" s="129"/>
      <c r="L16" s="129"/>
      <c r="M16" s="129"/>
      <c r="O16" s="188"/>
      <c r="P16" s="189"/>
      <c r="Q16" s="190"/>
      <c r="R16" s="290" t="s">
        <v>223</v>
      </c>
      <c r="S16" s="286"/>
    </row>
    <row r="17" spans="2:19" ht="65.099999999999994" customHeight="1">
      <c r="B17" s="264"/>
      <c r="C17" s="365"/>
      <c r="D17" s="365"/>
      <c r="E17" s="333"/>
      <c r="F17" s="121" t="s">
        <v>73</v>
      </c>
      <c r="G17" s="119" t="s">
        <v>70</v>
      </c>
      <c r="I17" s="119" t="s">
        <v>229</v>
      </c>
      <c r="J17" s="292"/>
      <c r="K17" s="129"/>
      <c r="L17" s="129"/>
      <c r="M17" s="129"/>
      <c r="O17" s="188"/>
      <c r="P17" s="189"/>
      <c r="Q17" s="190"/>
      <c r="R17" s="292"/>
      <c r="S17" s="286"/>
    </row>
    <row r="18" spans="2:19" ht="65.099999999999994" customHeight="1">
      <c r="B18" s="264"/>
      <c r="C18" s="365"/>
      <c r="D18" s="365"/>
      <c r="E18" s="334"/>
      <c r="F18" s="121" t="s">
        <v>74</v>
      </c>
      <c r="G18" s="119" t="s">
        <v>71</v>
      </c>
      <c r="I18" s="119" t="s">
        <v>349</v>
      </c>
      <c r="J18" s="291"/>
      <c r="K18" s="129"/>
      <c r="L18" s="129"/>
      <c r="M18" s="129"/>
      <c r="O18" s="188"/>
      <c r="P18" s="189"/>
      <c r="Q18" s="190"/>
      <c r="R18" s="291"/>
      <c r="S18" s="286"/>
    </row>
    <row r="19" spans="2:19" ht="98.1" customHeight="1">
      <c r="B19" s="264"/>
      <c r="C19" s="365" t="s">
        <v>77</v>
      </c>
      <c r="D19" s="120" t="s">
        <v>76</v>
      </c>
      <c r="E19" s="122"/>
      <c r="F19" s="118" t="s">
        <v>78</v>
      </c>
      <c r="G19" s="119" t="s">
        <v>162</v>
      </c>
      <c r="I19" s="119" t="s">
        <v>352</v>
      </c>
      <c r="J19" s="298" t="s">
        <v>356</v>
      </c>
      <c r="K19" s="129"/>
      <c r="L19" s="129"/>
      <c r="M19" s="129"/>
      <c r="O19" s="188"/>
      <c r="P19" s="189"/>
      <c r="Q19" s="190"/>
      <c r="R19" s="131" t="s">
        <v>232</v>
      </c>
      <c r="S19" s="286"/>
    </row>
    <row r="20" spans="2:19" ht="65.099999999999994" customHeight="1">
      <c r="B20" s="264"/>
      <c r="C20" s="365"/>
      <c r="D20" s="120" t="s">
        <v>79</v>
      </c>
      <c r="E20" s="123"/>
      <c r="F20" s="118"/>
      <c r="G20" s="119"/>
      <c r="I20" s="119" t="s">
        <v>351</v>
      </c>
      <c r="J20" s="299"/>
      <c r="K20" s="129"/>
      <c r="L20" s="129"/>
      <c r="M20" s="129"/>
      <c r="O20" s="188"/>
      <c r="P20" s="191"/>
      <c r="Q20" s="190"/>
      <c r="R20" s="131" t="s">
        <v>233</v>
      </c>
      <c r="S20" s="286"/>
    </row>
    <row r="21" spans="2:19" ht="65.099999999999994" customHeight="1">
      <c r="B21" s="264"/>
      <c r="C21" s="365"/>
      <c r="D21" s="365" t="s">
        <v>80</v>
      </c>
      <c r="E21" s="332" t="s">
        <v>57</v>
      </c>
      <c r="F21" s="118" t="s">
        <v>82</v>
      </c>
      <c r="G21" s="119" t="s">
        <v>81</v>
      </c>
      <c r="I21" s="119" t="s">
        <v>353</v>
      </c>
      <c r="J21" s="299"/>
      <c r="K21" s="129"/>
      <c r="L21" s="129"/>
      <c r="M21" s="129"/>
      <c r="O21" s="188"/>
      <c r="P21" s="191"/>
      <c r="Q21" s="190"/>
      <c r="R21" s="301" t="s">
        <v>231</v>
      </c>
      <c r="S21" s="286"/>
    </row>
    <row r="22" spans="2:19" ht="65.099999999999994" customHeight="1">
      <c r="B22" s="264"/>
      <c r="C22" s="365"/>
      <c r="D22" s="365"/>
      <c r="E22" s="333"/>
      <c r="F22" s="118" t="s">
        <v>83</v>
      </c>
      <c r="G22" s="119" t="s">
        <v>234</v>
      </c>
      <c r="I22" s="119" t="s">
        <v>235</v>
      </c>
      <c r="J22" s="299"/>
      <c r="K22" s="129"/>
      <c r="L22" s="129"/>
      <c r="M22" s="129"/>
      <c r="O22" s="188"/>
      <c r="P22" s="191"/>
      <c r="Q22" s="190"/>
      <c r="R22" s="302"/>
      <c r="S22" s="286"/>
    </row>
    <row r="23" spans="2:19" ht="76.5" customHeight="1">
      <c r="B23" s="264"/>
      <c r="C23" s="365"/>
      <c r="D23" s="365"/>
      <c r="E23" s="334"/>
      <c r="F23" s="124" t="s">
        <v>84</v>
      </c>
      <c r="G23" s="125" t="s">
        <v>163</v>
      </c>
      <c r="I23" s="125" t="s">
        <v>354</v>
      </c>
      <c r="J23" s="299"/>
      <c r="K23" s="130"/>
      <c r="L23" s="130"/>
      <c r="M23" s="130"/>
      <c r="O23" s="192"/>
      <c r="P23" s="189"/>
      <c r="Q23" s="190"/>
      <c r="R23" s="303"/>
      <c r="S23" s="286"/>
    </row>
    <row r="24" spans="2:19" ht="45">
      <c r="B24" s="264"/>
      <c r="C24" s="365"/>
      <c r="D24" s="120" t="s">
        <v>85</v>
      </c>
      <c r="E24" s="126"/>
      <c r="F24" s="127" t="s">
        <v>87</v>
      </c>
      <c r="G24" s="128" t="s">
        <v>86</v>
      </c>
      <c r="I24" s="125" t="s">
        <v>355</v>
      </c>
      <c r="J24" s="300"/>
      <c r="K24" s="126"/>
      <c r="L24" s="126"/>
      <c r="M24" s="127"/>
      <c r="N24" s="9"/>
      <c r="O24" s="192"/>
      <c r="P24" s="190"/>
      <c r="Q24" s="190"/>
      <c r="R24" s="131" t="s">
        <v>230</v>
      </c>
      <c r="S24" s="286"/>
    </row>
    <row r="25" spans="2:19">
      <c r="B25" s="97"/>
      <c r="C25" s="98"/>
      <c r="D25" s="97"/>
      <c r="E25" s="97"/>
      <c r="F25" s="98"/>
      <c r="G25" s="99"/>
      <c r="I25" s="97"/>
      <c r="J25" s="98"/>
      <c r="K25" s="97"/>
      <c r="L25" s="97"/>
      <c r="M25" s="98"/>
      <c r="N25" s="9"/>
      <c r="O25" s="97"/>
      <c r="P25" s="97"/>
      <c r="Q25" s="97"/>
      <c r="R25" s="100"/>
      <c r="S25" s="97"/>
    </row>
    <row r="26" spans="2:19" ht="99" customHeight="1">
      <c r="B26" s="254" t="s">
        <v>88</v>
      </c>
      <c r="C26" s="347" t="s">
        <v>89</v>
      </c>
      <c r="D26" s="368" t="s">
        <v>91</v>
      </c>
      <c r="E26" s="378" t="s">
        <v>57</v>
      </c>
      <c r="F26" s="231" t="s">
        <v>92</v>
      </c>
      <c r="G26" s="62" t="s">
        <v>164</v>
      </c>
      <c r="I26" s="63" t="s">
        <v>239</v>
      </c>
      <c r="J26" s="304" t="s">
        <v>236</v>
      </c>
      <c r="K26" s="61"/>
      <c r="L26" s="64"/>
      <c r="M26" s="64"/>
      <c r="O26" s="186"/>
      <c r="P26" s="186"/>
      <c r="Q26" s="186"/>
      <c r="R26" s="304" t="s">
        <v>237</v>
      </c>
      <c r="S26" s="345"/>
    </row>
    <row r="27" spans="2:19" ht="65.099999999999994" customHeight="1">
      <c r="B27" s="254"/>
      <c r="C27" s="348"/>
      <c r="D27" s="369"/>
      <c r="E27" s="378"/>
      <c r="F27" s="231" t="s">
        <v>94</v>
      </c>
      <c r="G27" s="62" t="s">
        <v>93</v>
      </c>
      <c r="I27" s="63" t="s">
        <v>242</v>
      </c>
      <c r="J27" s="305"/>
      <c r="K27" s="61"/>
      <c r="L27" s="64"/>
      <c r="M27" s="64"/>
      <c r="O27" s="186"/>
      <c r="P27" s="186"/>
      <c r="Q27" s="186"/>
      <c r="R27" s="305"/>
      <c r="S27" s="345"/>
    </row>
    <row r="28" spans="2:19" ht="65.099999999999994" customHeight="1">
      <c r="B28" s="254"/>
      <c r="C28" s="348"/>
      <c r="D28" s="369"/>
      <c r="E28" s="378"/>
      <c r="F28" s="231" t="s">
        <v>95</v>
      </c>
      <c r="G28" s="62" t="s">
        <v>240</v>
      </c>
      <c r="I28" s="63" t="s">
        <v>241</v>
      </c>
      <c r="J28" s="305"/>
      <c r="K28" s="64"/>
      <c r="L28" s="64"/>
      <c r="M28" s="64"/>
      <c r="O28" s="186"/>
      <c r="P28" s="186"/>
      <c r="Q28" s="186"/>
      <c r="R28" s="305"/>
      <c r="S28" s="345"/>
    </row>
    <row r="29" spans="2:19" ht="65.099999999999994" customHeight="1">
      <c r="B29" s="254"/>
      <c r="C29" s="348"/>
      <c r="D29" s="370"/>
      <c r="E29" s="378"/>
      <c r="F29" s="231" t="s">
        <v>96</v>
      </c>
      <c r="G29" s="62" t="s">
        <v>165</v>
      </c>
      <c r="I29" s="63" t="s">
        <v>357</v>
      </c>
      <c r="J29" s="305"/>
      <c r="K29" s="64"/>
      <c r="L29" s="64"/>
      <c r="M29" s="64"/>
      <c r="O29" s="186"/>
      <c r="P29" s="186"/>
      <c r="Q29" s="186"/>
      <c r="R29" s="306"/>
      <c r="S29" s="345"/>
    </row>
    <row r="30" spans="2:19" ht="65.099999999999994" customHeight="1">
      <c r="B30" s="254"/>
      <c r="C30" s="349"/>
      <c r="D30" s="230" t="s">
        <v>97</v>
      </c>
      <c r="E30" s="232"/>
      <c r="F30" s="231" t="s">
        <v>98</v>
      </c>
      <c r="G30" s="62" t="s">
        <v>166</v>
      </c>
      <c r="I30" s="63" t="s">
        <v>359</v>
      </c>
      <c r="J30" s="306"/>
      <c r="K30" s="61"/>
      <c r="L30" s="64"/>
      <c r="M30" s="64"/>
      <c r="O30" s="186"/>
      <c r="P30" s="186"/>
      <c r="Q30" s="186"/>
      <c r="R30" s="117" t="s">
        <v>238</v>
      </c>
      <c r="S30" s="345"/>
    </row>
    <row r="31" spans="2:19" ht="65.099999999999994" customHeight="1">
      <c r="B31" s="254"/>
      <c r="C31" s="346" t="s">
        <v>90</v>
      </c>
      <c r="D31" s="346" t="s">
        <v>358</v>
      </c>
      <c r="E31" s="306"/>
      <c r="F31" s="61" t="s">
        <v>100</v>
      </c>
      <c r="G31" s="62" t="s">
        <v>158</v>
      </c>
      <c r="I31" s="63" t="s">
        <v>363</v>
      </c>
      <c r="J31" s="304" t="s">
        <v>243</v>
      </c>
      <c r="K31" s="61"/>
      <c r="L31" s="64"/>
      <c r="M31" s="64"/>
      <c r="O31" s="186"/>
      <c r="P31" s="186"/>
      <c r="Q31" s="186"/>
      <c r="R31" s="341" t="s">
        <v>360</v>
      </c>
      <c r="S31" s="345"/>
    </row>
    <row r="32" spans="2:19" ht="65.099999999999994" customHeight="1">
      <c r="B32" s="254"/>
      <c r="C32" s="346"/>
      <c r="D32" s="346"/>
      <c r="E32" s="341"/>
      <c r="F32" s="61" t="s">
        <v>101</v>
      </c>
      <c r="G32" s="62" t="s">
        <v>167</v>
      </c>
      <c r="I32" s="63" t="s">
        <v>361</v>
      </c>
      <c r="J32" s="305"/>
      <c r="K32" s="61"/>
      <c r="L32" s="64"/>
      <c r="M32" s="64"/>
      <c r="O32" s="186"/>
      <c r="P32" s="186"/>
      <c r="Q32" s="186"/>
      <c r="R32" s="341"/>
      <c r="S32" s="345"/>
    </row>
    <row r="33" spans="2:19" ht="65.099999999999994" customHeight="1">
      <c r="B33" s="254"/>
      <c r="C33" s="346"/>
      <c r="D33" s="346"/>
      <c r="E33" s="341"/>
      <c r="F33" s="61" t="s">
        <v>102</v>
      </c>
      <c r="G33" s="62" t="s">
        <v>168</v>
      </c>
      <c r="I33" s="63" t="s">
        <v>244</v>
      </c>
      <c r="J33" s="305"/>
      <c r="K33" s="61"/>
      <c r="L33" s="64"/>
      <c r="M33" s="64"/>
      <c r="O33" s="186"/>
      <c r="P33" s="186"/>
      <c r="Q33" s="186"/>
      <c r="R33" s="341"/>
      <c r="S33" s="345"/>
    </row>
    <row r="34" spans="2:19" ht="65.099999999999994" customHeight="1">
      <c r="B34" s="254"/>
      <c r="C34" s="346"/>
      <c r="D34" s="346"/>
      <c r="E34" s="341"/>
      <c r="F34" s="61" t="s">
        <v>103</v>
      </c>
      <c r="G34" s="62" t="s">
        <v>99</v>
      </c>
      <c r="I34" s="63" t="s">
        <v>362</v>
      </c>
      <c r="J34" s="306"/>
      <c r="K34" s="61"/>
      <c r="L34" s="64"/>
      <c r="M34" s="64"/>
      <c r="O34" s="186"/>
      <c r="P34" s="186"/>
      <c r="Q34" s="186"/>
      <c r="R34" s="341"/>
      <c r="S34" s="345"/>
    </row>
    <row r="35" spans="2:19" ht="65.099999999999994" customHeight="1">
      <c r="B35" s="254"/>
      <c r="C35" s="350"/>
      <c r="D35" s="346"/>
      <c r="E35" s="341"/>
      <c r="F35" s="61"/>
      <c r="G35" s="62"/>
      <c r="I35" s="63"/>
      <c r="J35" s="63"/>
      <c r="K35" s="61"/>
      <c r="L35" s="64"/>
      <c r="M35" s="64"/>
      <c r="O35" s="186"/>
      <c r="P35" s="186"/>
      <c r="Q35" s="186"/>
      <c r="R35" s="341"/>
      <c r="S35" s="117"/>
    </row>
    <row r="36" spans="2:19" ht="65.099999999999994" customHeight="1">
      <c r="B36" s="254"/>
      <c r="C36" s="350"/>
      <c r="D36" s="346"/>
      <c r="E36" s="341"/>
      <c r="F36" s="61"/>
      <c r="G36" s="62"/>
      <c r="I36" s="63"/>
      <c r="J36" s="63"/>
      <c r="K36" s="64"/>
      <c r="L36" s="64"/>
      <c r="M36" s="64"/>
      <c r="O36" s="186"/>
      <c r="P36" s="186"/>
      <c r="Q36" s="186"/>
      <c r="R36" s="341"/>
      <c r="S36" s="117"/>
    </row>
    <row r="37" spans="2:19" ht="65.099999999999994" customHeight="1">
      <c r="B37" s="254"/>
      <c r="C37" s="350"/>
      <c r="D37" s="346"/>
      <c r="E37" s="341"/>
      <c r="F37" s="61"/>
      <c r="G37" s="62"/>
      <c r="I37" s="63"/>
      <c r="J37" s="63"/>
      <c r="K37" s="61"/>
      <c r="L37" s="64"/>
      <c r="M37" s="64"/>
      <c r="O37" s="186"/>
      <c r="P37" s="186"/>
      <c r="Q37" s="186"/>
      <c r="R37" s="341"/>
      <c r="S37" s="117"/>
    </row>
    <row r="38" spans="2:19" ht="65.099999999999994" customHeight="1">
      <c r="B38" s="254"/>
      <c r="C38" s="350"/>
      <c r="D38" s="346"/>
      <c r="E38" s="341"/>
      <c r="F38" s="61"/>
      <c r="G38" s="62"/>
      <c r="I38" s="63"/>
      <c r="J38" s="63"/>
      <c r="K38" s="61"/>
      <c r="L38" s="64"/>
      <c r="M38" s="64"/>
      <c r="O38" s="186"/>
      <c r="P38" s="186"/>
      <c r="Q38" s="186"/>
      <c r="R38" s="341"/>
      <c r="S38" s="117"/>
    </row>
    <row r="39" spans="2:19">
      <c r="O39" s="194"/>
      <c r="P39" s="194"/>
      <c r="Q39" s="194"/>
    </row>
    <row r="40" spans="2:19">
      <c r="B40" s="12"/>
      <c r="C40" s="13"/>
      <c r="D40" s="12"/>
      <c r="E40" s="12"/>
      <c r="F40" s="13"/>
      <c r="G40" s="14"/>
      <c r="I40" s="14"/>
      <c r="J40" s="14"/>
      <c r="K40" s="13"/>
      <c r="L40" s="12"/>
      <c r="M40" s="12"/>
      <c r="O40" s="15"/>
      <c r="P40" s="15"/>
      <c r="Q40" s="15"/>
      <c r="R40" s="15"/>
      <c r="S40" s="12"/>
    </row>
    <row r="41" spans="2:19" ht="65.099999999999994" customHeight="1">
      <c r="B41" s="255" t="s">
        <v>104</v>
      </c>
      <c r="C41" s="351" t="s">
        <v>105</v>
      </c>
      <c r="D41" s="371" t="s">
        <v>106</v>
      </c>
      <c r="E41" s="312"/>
      <c r="F41" s="110" t="s">
        <v>110</v>
      </c>
      <c r="G41" s="111" t="s">
        <v>169</v>
      </c>
      <c r="I41" s="33" t="s">
        <v>367</v>
      </c>
      <c r="J41" s="307" t="s">
        <v>366</v>
      </c>
      <c r="K41" s="114"/>
      <c r="L41" s="114"/>
      <c r="M41" s="114"/>
      <c r="N41" s="178"/>
      <c r="O41" s="190"/>
      <c r="P41" s="190"/>
      <c r="Q41" s="234"/>
      <c r="R41" s="297" t="s">
        <v>245</v>
      </c>
      <c r="S41" s="286"/>
    </row>
    <row r="42" spans="2:19" ht="65.099999999999994" customHeight="1">
      <c r="B42" s="255"/>
      <c r="C42" s="352"/>
      <c r="D42" s="372"/>
      <c r="E42" s="314"/>
      <c r="F42" s="110" t="s">
        <v>171</v>
      </c>
      <c r="G42" s="111" t="s">
        <v>170</v>
      </c>
      <c r="I42" s="33" t="s">
        <v>248</v>
      </c>
      <c r="J42" s="308"/>
      <c r="K42" s="114"/>
      <c r="L42" s="114"/>
      <c r="M42" s="114"/>
      <c r="N42" s="178"/>
      <c r="O42" s="190"/>
      <c r="P42" s="190"/>
      <c r="Q42" s="234"/>
      <c r="R42" s="297"/>
      <c r="S42" s="286"/>
    </row>
    <row r="43" spans="2:19" ht="65.099999999999994" customHeight="1">
      <c r="B43" s="255"/>
      <c r="C43" s="352"/>
      <c r="D43" s="371" t="s">
        <v>107</v>
      </c>
      <c r="E43" s="379" t="s">
        <v>57</v>
      </c>
      <c r="F43" s="110" t="s">
        <v>111</v>
      </c>
      <c r="G43" s="111" t="s">
        <v>249</v>
      </c>
      <c r="I43" s="33" t="s">
        <v>364</v>
      </c>
      <c r="J43" s="308"/>
      <c r="K43" s="114"/>
      <c r="L43" s="114"/>
      <c r="M43" s="114"/>
      <c r="N43" s="178"/>
      <c r="O43" s="190"/>
      <c r="P43" s="190"/>
      <c r="Q43" s="234"/>
      <c r="R43" s="310" t="s">
        <v>246</v>
      </c>
      <c r="S43" s="286"/>
    </row>
    <row r="44" spans="2:19" ht="77.099999999999994" customHeight="1">
      <c r="B44" s="255"/>
      <c r="C44" s="352"/>
      <c r="D44" s="372"/>
      <c r="E44" s="380"/>
      <c r="F44" s="110" t="s">
        <v>112</v>
      </c>
      <c r="G44" s="111" t="s">
        <v>108</v>
      </c>
      <c r="I44" s="33" t="s">
        <v>365</v>
      </c>
      <c r="J44" s="308"/>
      <c r="K44" s="114"/>
      <c r="L44" s="114"/>
      <c r="M44" s="114"/>
      <c r="N44" s="178"/>
      <c r="O44" s="190"/>
      <c r="P44" s="190"/>
      <c r="Q44" s="234"/>
      <c r="R44" s="311"/>
      <c r="S44" s="286"/>
    </row>
    <row r="45" spans="2:19" ht="65.099999999999994" customHeight="1">
      <c r="B45" s="255"/>
      <c r="C45" s="353"/>
      <c r="D45" s="132" t="s">
        <v>109</v>
      </c>
      <c r="E45" s="113"/>
      <c r="F45" s="110" t="s">
        <v>113</v>
      </c>
      <c r="G45" s="111" t="s">
        <v>247</v>
      </c>
      <c r="I45" s="33" t="s">
        <v>250</v>
      </c>
      <c r="J45" s="309"/>
      <c r="K45" s="114"/>
      <c r="L45" s="114"/>
      <c r="M45" s="114"/>
      <c r="N45" s="178"/>
      <c r="O45" s="190"/>
      <c r="P45" s="190"/>
      <c r="Q45" s="190"/>
      <c r="R45" s="235"/>
      <c r="S45" s="286"/>
    </row>
    <row r="46" spans="2:19" ht="65.099999999999994" customHeight="1">
      <c r="B46" s="255"/>
      <c r="C46" s="351" t="s">
        <v>114</v>
      </c>
      <c r="D46" s="371" t="s">
        <v>118</v>
      </c>
      <c r="E46" s="312"/>
      <c r="F46" s="110" t="s">
        <v>119</v>
      </c>
      <c r="G46" s="111" t="s">
        <v>115</v>
      </c>
      <c r="I46" s="115" t="s">
        <v>260</v>
      </c>
      <c r="J46" s="307" t="s">
        <v>254</v>
      </c>
      <c r="K46" s="114"/>
      <c r="L46" s="114"/>
      <c r="M46" s="114"/>
      <c r="N46" s="178"/>
      <c r="O46" s="190"/>
      <c r="P46" s="190"/>
      <c r="Q46" s="190"/>
      <c r="R46" s="297" t="s">
        <v>251</v>
      </c>
      <c r="S46" s="286"/>
    </row>
    <row r="47" spans="2:19" ht="65.099999999999994" customHeight="1">
      <c r="B47" s="255"/>
      <c r="C47" s="352"/>
      <c r="D47" s="372"/>
      <c r="E47" s="314"/>
      <c r="F47" s="110" t="s">
        <v>120</v>
      </c>
      <c r="G47" s="111" t="s">
        <v>116</v>
      </c>
      <c r="I47" s="115" t="s">
        <v>261</v>
      </c>
      <c r="J47" s="308"/>
      <c r="K47" s="114"/>
      <c r="L47" s="114"/>
      <c r="M47" s="114"/>
      <c r="N47" s="178"/>
      <c r="O47" s="190"/>
      <c r="P47" s="190"/>
      <c r="Q47" s="190"/>
      <c r="R47" s="297"/>
      <c r="S47" s="286"/>
    </row>
    <row r="48" spans="2:19" ht="65.099999999999994" customHeight="1">
      <c r="B48" s="255"/>
      <c r="C48" s="352"/>
      <c r="D48" s="371" t="s">
        <v>117</v>
      </c>
      <c r="E48" s="379" t="s">
        <v>57</v>
      </c>
      <c r="F48" s="110" t="s">
        <v>121</v>
      </c>
      <c r="G48" s="111" t="s">
        <v>172</v>
      </c>
      <c r="I48" s="115" t="s">
        <v>255</v>
      </c>
      <c r="J48" s="308"/>
      <c r="K48" s="114"/>
      <c r="L48" s="114"/>
      <c r="M48" s="114"/>
      <c r="N48" s="178"/>
      <c r="O48" s="190"/>
      <c r="P48" s="190"/>
      <c r="Q48" s="190"/>
      <c r="R48" s="297" t="s">
        <v>252</v>
      </c>
      <c r="S48" s="286"/>
    </row>
    <row r="49" spans="2:19" ht="65.099999999999994" customHeight="1">
      <c r="B49" s="255"/>
      <c r="C49" s="352"/>
      <c r="D49" s="372"/>
      <c r="E49" s="380"/>
      <c r="F49" s="110" t="s">
        <v>122</v>
      </c>
      <c r="G49" s="111" t="s">
        <v>257</v>
      </c>
      <c r="I49" s="115" t="s">
        <v>256</v>
      </c>
      <c r="J49" s="308"/>
      <c r="K49" s="114"/>
      <c r="L49" s="114"/>
      <c r="M49" s="114"/>
      <c r="N49" s="178"/>
      <c r="O49" s="190"/>
      <c r="P49" s="190"/>
      <c r="Q49" s="190"/>
      <c r="R49" s="297"/>
      <c r="S49" s="286"/>
    </row>
    <row r="50" spans="2:19" ht="99.6" customHeight="1">
      <c r="B50" s="255"/>
      <c r="C50" s="352"/>
      <c r="D50" s="371" t="s">
        <v>123</v>
      </c>
      <c r="E50" s="312"/>
      <c r="F50" s="110" t="s">
        <v>126</v>
      </c>
      <c r="G50" s="111" t="s">
        <v>173</v>
      </c>
      <c r="I50" s="115" t="s">
        <v>258</v>
      </c>
      <c r="J50" s="308"/>
      <c r="K50" s="114"/>
      <c r="L50" s="114"/>
      <c r="M50" s="114"/>
      <c r="N50" s="178"/>
      <c r="O50" s="190"/>
      <c r="P50" s="190"/>
      <c r="Q50" s="190"/>
      <c r="R50" s="297" t="s">
        <v>253</v>
      </c>
      <c r="S50" s="286"/>
    </row>
    <row r="51" spans="2:19" ht="65.099999999999994" customHeight="1">
      <c r="B51" s="255"/>
      <c r="C51" s="352"/>
      <c r="D51" s="373"/>
      <c r="E51" s="313"/>
      <c r="F51" s="110" t="s">
        <v>127</v>
      </c>
      <c r="G51" s="111" t="s">
        <v>124</v>
      </c>
      <c r="I51" s="115" t="s">
        <v>368</v>
      </c>
      <c r="J51" s="308"/>
      <c r="K51" s="114"/>
      <c r="L51" s="114"/>
      <c r="M51" s="114"/>
      <c r="N51" s="178"/>
      <c r="O51" s="190"/>
      <c r="P51" s="190"/>
      <c r="Q51" s="190"/>
      <c r="R51" s="297"/>
      <c r="S51" s="286"/>
    </row>
    <row r="52" spans="2:19" ht="65.099999999999994" customHeight="1">
      <c r="B52" s="255"/>
      <c r="C52" s="353"/>
      <c r="D52" s="373"/>
      <c r="E52" s="314"/>
      <c r="F52" s="110" t="s">
        <v>128</v>
      </c>
      <c r="G52" s="111" t="s">
        <v>125</v>
      </c>
      <c r="I52" s="115" t="s">
        <v>259</v>
      </c>
      <c r="J52" s="309"/>
      <c r="K52" s="114"/>
      <c r="L52" s="114"/>
      <c r="M52" s="114"/>
      <c r="N52" s="178"/>
      <c r="O52" s="190"/>
      <c r="P52" s="190"/>
      <c r="Q52" s="190"/>
      <c r="R52" s="297"/>
      <c r="S52" s="286"/>
    </row>
    <row r="53" spans="2:19" ht="65.099999999999994" customHeight="1">
      <c r="B53" s="255"/>
      <c r="C53" s="355" t="s">
        <v>129</v>
      </c>
      <c r="D53" s="354" t="s">
        <v>130</v>
      </c>
      <c r="E53" s="381"/>
      <c r="F53" s="110" t="s">
        <v>5</v>
      </c>
      <c r="G53" s="111" t="s">
        <v>174</v>
      </c>
      <c r="I53" s="115" t="s">
        <v>262</v>
      </c>
      <c r="J53" s="312" t="s">
        <v>372</v>
      </c>
      <c r="K53" s="114"/>
      <c r="L53" s="114"/>
      <c r="M53" s="114"/>
      <c r="O53" s="190"/>
      <c r="P53" s="190"/>
      <c r="Q53" s="190"/>
      <c r="R53" s="297" t="s">
        <v>265</v>
      </c>
      <c r="S53" s="286"/>
    </row>
    <row r="54" spans="2:19" ht="65.099999999999994" customHeight="1">
      <c r="B54" s="255"/>
      <c r="C54" s="356"/>
      <c r="D54" s="354"/>
      <c r="E54" s="382"/>
      <c r="F54" s="110" t="s">
        <v>6</v>
      </c>
      <c r="G54" s="111" t="s">
        <v>131</v>
      </c>
      <c r="I54" s="115" t="s">
        <v>369</v>
      </c>
      <c r="J54" s="313"/>
      <c r="K54" s="114"/>
      <c r="L54" s="114"/>
      <c r="M54" s="114"/>
      <c r="O54" s="190"/>
      <c r="P54" s="190"/>
      <c r="Q54" s="190"/>
      <c r="R54" s="297"/>
      <c r="S54" s="286"/>
    </row>
    <row r="55" spans="2:19" ht="65.099999999999994" customHeight="1">
      <c r="B55" s="255"/>
      <c r="C55" s="356"/>
      <c r="D55" s="354"/>
      <c r="E55" s="382"/>
      <c r="F55" s="110" t="s">
        <v>7</v>
      </c>
      <c r="G55" s="111" t="s">
        <v>132</v>
      </c>
      <c r="I55" s="115" t="s">
        <v>370</v>
      </c>
      <c r="J55" s="313"/>
      <c r="K55" s="114"/>
      <c r="L55" s="114"/>
      <c r="M55" s="114"/>
      <c r="O55" s="190"/>
      <c r="P55" s="190"/>
      <c r="Q55" s="190"/>
      <c r="R55" s="297"/>
      <c r="S55" s="286"/>
    </row>
    <row r="56" spans="2:19" ht="65.099999999999994" customHeight="1">
      <c r="B56" s="255"/>
      <c r="C56" s="356"/>
      <c r="D56" s="354"/>
      <c r="E56" s="382"/>
      <c r="F56" s="110" t="s">
        <v>42</v>
      </c>
      <c r="G56" s="111" t="s">
        <v>175</v>
      </c>
      <c r="I56" s="115" t="s">
        <v>263</v>
      </c>
      <c r="J56" s="313"/>
      <c r="K56" s="114"/>
      <c r="L56" s="114"/>
      <c r="M56" s="114"/>
      <c r="O56" s="190"/>
      <c r="P56" s="190"/>
      <c r="Q56" s="190"/>
      <c r="R56" s="297" t="s">
        <v>266</v>
      </c>
      <c r="S56" s="286"/>
    </row>
    <row r="57" spans="2:19" ht="65.099999999999994" customHeight="1">
      <c r="B57" s="255"/>
      <c r="C57" s="356"/>
      <c r="D57" s="354" t="s">
        <v>133</v>
      </c>
      <c r="E57" s="233"/>
      <c r="F57" s="110" t="s">
        <v>8</v>
      </c>
      <c r="G57" s="111" t="s">
        <v>176</v>
      </c>
      <c r="I57" s="115" t="s">
        <v>371</v>
      </c>
      <c r="J57" s="313"/>
      <c r="K57" s="114"/>
      <c r="L57" s="114"/>
      <c r="M57" s="114"/>
      <c r="O57" s="190"/>
      <c r="P57" s="190"/>
      <c r="Q57" s="190"/>
      <c r="R57" s="297"/>
      <c r="S57" s="286"/>
    </row>
    <row r="58" spans="2:19" ht="65.099999999999994" customHeight="1">
      <c r="B58" s="255"/>
      <c r="C58" s="357"/>
      <c r="D58" s="354"/>
      <c r="E58" s="236"/>
      <c r="F58" s="110" t="s">
        <v>9</v>
      </c>
      <c r="G58" s="111" t="s">
        <v>177</v>
      </c>
      <c r="I58" s="115" t="s">
        <v>264</v>
      </c>
      <c r="J58" s="314"/>
      <c r="K58" s="114"/>
      <c r="L58" s="114"/>
      <c r="M58" s="114"/>
      <c r="O58" s="190"/>
      <c r="P58" s="190"/>
      <c r="Q58" s="190"/>
      <c r="R58" s="297"/>
      <c r="S58" s="286"/>
    </row>
    <row r="59" spans="2:19" ht="65.099999999999994" customHeight="1">
      <c r="B59" s="255"/>
      <c r="C59" s="374"/>
      <c r="D59" s="314"/>
      <c r="E59" s="363"/>
      <c r="F59" s="110"/>
      <c r="G59" s="111"/>
      <c r="I59" s="115"/>
      <c r="J59" s="115"/>
      <c r="K59" s="114"/>
      <c r="L59" s="114"/>
      <c r="M59" s="114"/>
      <c r="O59" s="112"/>
      <c r="P59" s="112"/>
      <c r="Q59" s="112"/>
      <c r="R59" s="314"/>
      <c r="S59" s="313"/>
    </row>
    <row r="60" spans="2:19" ht="65.099999999999994" customHeight="1">
      <c r="B60" s="255"/>
      <c r="C60" s="374"/>
      <c r="D60" s="363"/>
      <c r="E60" s="363"/>
      <c r="F60" s="110"/>
      <c r="G60" s="111"/>
      <c r="I60" s="115"/>
      <c r="J60" s="116"/>
      <c r="K60" s="114"/>
      <c r="L60" s="114"/>
      <c r="M60" s="114"/>
      <c r="O60" s="114"/>
      <c r="P60" s="114"/>
      <c r="Q60" s="114"/>
      <c r="R60" s="363"/>
      <c r="S60" s="314"/>
    </row>
    <row r="61" spans="2:19" ht="65.099999999999994" customHeight="1">
      <c r="B61" s="255"/>
      <c r="C61" s="374"/>
      <c r="D61" s="363"/>
      <c r="E61" s="363"/>
      <c r="F61" s="110"/>
      <c r="G61" s="111"/>
      <c r="I61" s="115"/>
      <c r="J61" s="115"/>
      <c r="K61" s="114"/>
      <c r="L61" s="114"/>
      <c r="M61" s="114"/>
      <c r="O61" s="114"/>
      <c r="P61" s="114"/>
      <c r="Q61" s="114"/>
      <c r="R61" s="363"/>
      <c r="S61" s="113"/>
    </row>
    <row r="62" spans="2:19" ht="65.099999999999994" customHeight="1">
      <c r="B62" s="255"/>
      <c r="C62" s="374"/>
      <c r="D62" s="363"/>
      <c r="E62" s="363"/>
      <c r="F62" s="110"/>
      <c r="G62" s="111"/>
      <c r="I62" s="115"/>
      <c r="J62" s="115"/>
      <c r="K62" s="114"/>
      <c r="L62" s="114"/>
      <c r="M62" s="114"/>
      <c r="O62" s="114"/>
      <c r="P62" s="114"/>
      <c r="Q62" s="114"/>
      <c r="R62" s="363"/>
      <c r="S62" s="113"/>
    </row>
    <row r="63" spans="2:19">
      <c r="G63" s="59"/>
    </row>
    <row r="64" spans="2:19">
      <c r="B64" s="101"/>
      <c r="C64" s="102"/>
      <c r="D64" s="101"/>
      <c r="E64" s="101"/>
      <c r="F64" s="102"/>
      <c r="G64" s="103"/>
      <c r="I64" s="105"/>
      <c r="J64" s="105"/>
      <c r="K64" s="102"/>
      <c r="L64" s="101"/>
      <c r="M64" s="101"/>
      <c r="O64" s="101"/>
      <c r="P64" s="101"/>
      <c r="Q64" s="101"/>
      <c r="R64" s="106"/>
      <c r="S64" s="101"/>
    </row>
    <row r="65" spans="2:19" ht="65.099999999999994" customHeight="1">
      <c r="B65" s="274" t="s">
        <v>134</v>
      </c>
      <c r="C65" s="358" t="s">
        <v>147</v>
      </c>
      <c r="D65" s="358" t="s">
        <v>135</v>
      </c>
      <c r="E65" s="383" t="s">
        <v>57</v>
      </c>
      <c r="F65" s="133" t="s">
        <v>137</v>
      </c>
      <c r="G65" s="134" t="s">
        <v>178</v>
      </c>
      <c r="I65" s="167" t="s">
        <v>373</v>
      </c>
      <c r="J65" s="315" t="s">
        <v>378</v>
      </c>
      <c r="K65" s="136"/>
      <c r="L65" s="136"/>
      <c r="M65" s="136"/>
      <c r="O65" s="190"/>
      <c r="P65" s="190"/>
      <c r="Q65" s="190"/>
      <c r="R65" s="259" t="s">
        <v>270</v>
      </c>
      <c r="S65" s="287"/>
    </row>
    <row r="66" spans="2:19" ht="65.099999999999994" customHeight="1">
      <c r="B66" s="274"/>
      <c r="C66" s="358"/>
      <c r="D66" s="358"/>
      <c r="E66" s="383"/>
      <c r="F66" s="133" t="s">
        <v>138</v>
      </c>
      <c r="G66" s="134" t="s">
        <v>136</v>
      </c>
      <c r="I66" s="167" t="s">
        <v>267</v>
      </c>
      <c r="J66" s="316"/>
      <c r="K66" s="136"/>
      <c r="L66" s="136"/>
      <c r="M66" s="136"/>
      <c r="O66" s="190"/>
      <c r="P66" s="190"/>
      <c r="Q66" s="190"/>
      <c r="R66" s="259"/>
      <c r="S66" s="288"/>
    </row>
    <row r="67" spans="2:19" ht="65.099999999999994" customHeight="1">
      <c r="B67" s="274"/>
      <c r="C67" s="358"/>
      <c r="D67" s="82" t="s">
        <v>139</v>
      </c>
      <c r="E67" s="135"/>
      <c r="F67" s="133" t="s">
        <v>140</v>
      </c>
      <c r="G67" s="134" t="s">
        <v>179</v>
      </c>
      <c r="I67" s="167" t="s">
        <v>374</v>
      </c>
      <c r="J67" s="316"/>
      <c r="K67" s="136"/>
      <c r="L67" s="136"/>
      <c r="M67" s="136"/>
      <c r="O67" s="190"/>
      <c r="P67" s="190"/>
      <c r="Q67" s="190"/>
      <c r="R67" s="135" t="s">
        <v>271</v>
      </c>
      <c r="S67" s="288"/>
    </row>
    <row r="68" spans="2:19" ht="65.099999999999994" customHeight="1">
      <c r="B68" s="274"/>
      <c r="C68" s="358"/>
      <c r="D68" s="82" t="s">
        <v>141</v>
      </c>
      <c r="E68" s="135"/>
      <c r="F68" s="133" t="s">
        <v>143</v>
      </c>
      <c r="G68" s="134" t="s">
        <v>142</v>
      </c>
      <c r="I68" s="167" t="s">
        <v>375</v>
      </c>
      <c r="J68" s="316"/>
      <c r="K68" s="136"/>
      <c r="L68" s="136"/>
      <c r="M68" s="136"/>
      <c r="O68" s="190"/>
      <c r="P68" s="190"/>
      <c r="Q68" s="190"/>
      <c r="R68" s="135" t="s">
        <v>272</v>
      </c>
      <c r="S68" s="288"/>
    </row>
    <row r="69" spans="2:19" ht="65.099999999999994" customHeight="1">
      <c r="B69" s="274"/>
      <c r="C69" s="358"/>
      <c r="D69" s="358" t="s">
        <v>144</v>
      </c>
      <c r="E69" s="384" t="s">
        <v>57</v>
      </c>
      <c r="F69" s="133" t="s">
        <v>145</v>
      </c>
      <c r="G69" s="134" t="s">
        <v>268</v>
      </c>
      <c r="I69" s="167" t="s">
        <v>376</v>
      </c>
      <c r="J69" s="316"/>
      <c r="K69" s="136"/>
      <c r="L69" s="136"/>
      <c r="M69" s="136"/>
      <c r="O69" s="190"/>
      <c r="P69" s="190"/>
      <c r="Q69" s="190"/>
      <c r="R69" s="259" t="s">
        <v>273</v>
      </c>
      <c r="S69" s="288"/>
    </row>
    <row r="70" spans="2:19" ht="65.099999999999994" customHeight="1">
      <c r="B70" s="274"/>
      <c r="C70" s="358"/>
      <c r="D70" s="358"/>
      <c r="E70" s="384"/>
      <c r="F70" s="133" t="s">
        <v>146</v>
      </c>
      <c r="G70" s="134" t="s">
        <v>269</v>
      </c>
      <c r="I70" s="167" t="s">
        <v>377</v>
      </c>
      <c r="J70" s="317"/>
      <c r="K70" s="136"/>
      <c r="L70" s="136"/>
      <c r="M70" s="136"/>
      <c r="O70" s="190"/>
      <c r="P70" s="190"/>
      <c r="Q70" s="190"/>
      <c r="R70" s="259"/>
      <c r="S70" s="289"/>
    </row>
    <row r="71" spans="2:19" ht="65.099999999999994" customHeight="1">
      <c r="B71" s="274"/>
      <c r="C71" s="335" t="s">
        <v>148</v>
      </c>
      <c r="D71" s="358" t="s">
        <v>149</v>
      </c>
      <c r="E71" s="338" t="s">
        <v>57</v>
      </c>
      <c r="F71" s="133" t="s">
        <v>151</v>
      </c>
      <c r="G71" s="134" t="s">
        <v>275</v>
      </c>
      <c r="I71" s="175" t="s">
        <v>274</v>
      </c>
      <c r="J71" s="319" t="s">
        <v>382</v>
      </c>
      <c r="K71" s="136"/>
      <c r="L71" s="136"/>
      <c r="M71" s="136"/>
      <c r="O71" s="190"/>
      <c r="P71" s="190"/>
      <c r="Q71" s="190"/>
      <c r="R71" s="259" t="s">
        <v>282</v>
      </c>
      <c r="S71" s="287"/>
    </row>
    <row r="72" spans="2:19" ht="65.099999999999994" customHeight="1">
      <c r="B72" s="274"/>
      <c r="C72" s="337"/>
      <c r="D72" s="358"/>
      <c r="E72" s="339"/>
      <c r="F72" s="133" t="s">
        <v>157</v>
      </c>
      <c r="G72" s="134" t="s">
        <v>150</v>
      </c>
      <c r="I72" s="177" t="s">
        <v>280</v>
      </c>
      <c r="J72" s="320"/>
      <c r="K72" s="136"/>
      <c r="L72" s="136"/>
      <c r="M72" s="136"/>
      <c r="O72" s="190"/>
      <c r="P72" s="190"/>
      <c r="Q72" s="190"/>
      <c r="R72" s="259"/>
      <c r="S72" s="288"/>
    </row>
    <row r="73" spans="2:19" ht="65.099999999999994" customHeight="1">
      <c r="B73" s="274"/>
      <c r="C73" s="337"/>
      <c r="D73" s="358"/>
      <c r="E73" s="340"/>
      <c r="F73" s="133" t="s">
        <v>153</v>
      </c>
      <c r="G73" s="134" t="s">
        <v>152</v>
      </c>
      <c r="I73" s="176"/>
      <c r="J73" s="320"/>
      <c r="K73" s="136"/>
      <c r="L73" s="136"/>
      <c r="M73" s="136"/>
      <c r="O73" s="190"/>
      <c r="P73" s="190"/>
      <c r="Q73" s="190"/>
      <c r="R73" s="259"/>
      <c r="S73" s="288"/>
    </row>
    <row r="74" spans="2:19" ht="65.099999999999994" customHeight="1">
      <c r="B74" s="274"/>
      <c r="C74" s="337"/>
      <c r="D74" s="358" t="s">
        <v>154</v>
      </c>
      <c r="E74" s="259"/>
      <c r="F74" s="133" t="s">
        <v>180</v>
      </c>
      <c r="G74" s="134" t="s">
        <v>276</v>
      </c>
      <c r="I74" s="175" t="s">
        <v>379</v>
      </c>
      <c r="J74" s="320"/>
      <c r="K74" s="136"/>
      <c r="L74" s="136"/>
      <c r="M74" s="136"/>
      <c r="O74" s="190"/>
      <c r="P74" s="190"/>
      <c r="Q74" s="190"/>
      <c r="R74" s="259" t="s">
        <v>283</v>
      </c>
      <c r="S74" s="288"/>
    </row>
    <row r="75" spans="2:19" ht="65.099999999999994" customHeight="1">
      <c r="B75" s="274"/>
      <c r="C75" s="337"/>
      <c r="D75" s="358"/>
      <c r="E75" s="259"/>
      <c r="F75" s="133" t="s">
        <v>182</v>
      </c>
      <c r="G75" s="134" t="s">
        <v>155</v>
      </c>
      <c r="I75" s="177" t="s">
        <v>380</v>
      </c>
      <c r="J75" s="320"/>
      <c r="K75" s="136"/>
      <c r="L75" s="136"/>
      <c r="M75" s="136"/>
      <c r="O75" s="190"/>
      <c r="P75" s="190"/>
      <c r="Q75" s="190"/>
      <c r="R75" s="259"/>
      <c r="S75" s="288"/>
    </row>
    <row r="76" spans="2:19" ht="65.099999999999994" customHeight="1">
      <c r="B76" s="274"/>
      <c r="C76" s="337"/>
      <c r="D76" s="358"/>
      <c r="E76" s="259"/>
      <c r="F76" s="133" t="s">
        <v>181</v>
      </c>
      <c r="G76" s="134" t="s">
        <v>156</v>
      </c>
      <c r="I76" s="175" t="s">
        <v>277</v>
      </c>
      <c r="J76" s="320"/>
      <c r="K76" s="136"/>
      <c r="L76" s="136"/>
      <c r="M76" s="136"/>
      <c r="O76" s="190"/>
      <c r="P76" s="190"/>
      <c r="Q76" s="190"/>
      <c r="R76" s="259"/>
      <c r="S76" s="288"/>
    </row>
    <row r="77" spans="2:19" ht="45">
      <c r="B77" s="104"/>
      <c r="C77" s="337"/>
      <c r="D77" s="335" t="s">
        <v>183</v>
      </c>
      <c r="E77" s="319"/>
      <c r="F77" s="133" t="s">
        <v>184</v>
      </c>
      <c r="G77" s="134" t="s">
        <v>278</v>
      </c>
      <c r="I77" s="167" t="s">
        <v>281</v>
      </c>
      <c r="J77" s="320"/>
      <c r="K77" s="136"/>
      <c r="L77" s="136"/>
      <c r="M77" s="136"/>
      <c r="O77" s="190"/>
      <c r="P77" s="190"/>
      <c r="Q77" s="190"/>
      <c r="R77" s="259" t="s">
        <v>284</v>
      </c>
      <c r="S77" s="288"/>
    </row>
    <row r="78" spans="2:19" ht="135">
      <c r="B78" s="104"/>
      <c r="C78" s="336"/>
      <c r="D78" s="336"/>
      <c r="E78" s="321"/>
      <c r="F78" s="133" t="s">
        <v>185</v>
      </c>
      <c r="G78" s="134" t="s">
        <v>279</v>
      </c>
      <c r="I78" s="167" t="s">
        <v>381</v>
      </c>
      <c r="J78" s="321"/>
      <c r="K78" s="136"/>
      <c r="L78" s="136"/>
      <c r="M78" s="136"/>
      <c r="O78" s="190"/>
      <c r="P78" s="190"/>
      <c r="Q78" s="190"/>
      <c r="R78" s="259"/>
      <c r="S78" s="289"/>
    </row>
    <row r="79" spans="2:19" ht="65.099999999999994" customHeight="1">
      <c r="G79" s="59"/>
    </row>
    <row r="80" spans="2:19" ht="65.099999999999994" customHeight="1">
      <c r="B80" s="17"/>
      <c r="C80" s="18"/>
      <c r="D80" s="17"/>
      <c r="E80" s="17"/>
      <c r="F80" s="18"/>
      <c r="G80" s="60"/>
      <c r="I80" s="19"/>
      <c r="J80" s="19"/>
      <c r="K80" s="18"/>
      <c r="L80" s="17"/>
      <c r="M80" s="17"/>
      <c r="O80" s="17"/>
      <c r="P80" s="17"/>
      <c r="Q80" s="17"/>
      <c r="R80" s="20"/>
      <c r="S80" s="17"/>
    </row>
    <row r="81" spans="2:19" ht="65.099999999999994" customHeight="1">
      <c r="B81" s="252"/>
      <c r="C81" s="385"/>
      <c r="D81" s="375"/>
      <c r="E81" s="362"/>
      <c r="F81" s="73"/>
      <c r="G81" s="74"/>
      <c r="I81" s="34"/>
      <c r="J81" s="34"/>
      <c r="K81" s="72"/>
      <c r="L81" s="72"/>
      <c r="M81" s="72"/>
      <c r="O81" s="72"/>
      <c r="P81" s="72"/>
      <c r="Q81" s="72"/>
      <c r="R81" s="362"/>
      <c r="S81" s="76"/>
    </row>
    <row r="82" spans="2:19" ht="65.099999999999994" customHeight="1">
      <c r="B82" s="252"/>
      <c r="C82" s="385"/>
      <c r="D82" s="375"/>
      <c r="E82" s="362"/>
      <c r="F82" s="73"/>
      <c r="G82" s="74"/>
      <c r="I82" s="34"/>
      <c r="J82" s="34"/>
      <c r="K82" s="72"/>
      <c r="L82" s="72"/>
      <c r="M82" s="72"/>
      <c r="O82" s="72"/>
      <c r="P82" s="72"/>
      <c r="Q82" s="72"/>
      <c r="R82" s="362"/>
      <c r="S82" s="76"/>
    </row>
    <row r="83" spans="2:19" ht="65.099999999999994" customHeight="1">
      <c r="B83" s="252"/>
      <c r="C83" s="385"/>
      <c r="D83" s="375"/>
      <c r="E83" s="362"/>
      <c r="F83" s="73"/>
      <c r="G83" s="74"/>
      <c r="I83" s="34"/>
      <c r="J83" s="34"/>
      <c r="K83" s="72"/>
      <c r="L83" s="72"/>
      <c r="M83" s="72"/>
      <c r="O83" s="72"/>
      <c r="P83" s="72"/>
      <c r="Q83" s="72"/>
      <c r="R83" s="362"/>
      <c r="S83" s="76"/>
    </row>
    <row r="84" spans="2:19" ht="65.099999999999994" customHeight="1">
      <c r="B84" s="252"/>
      <c r="C84" s="385"/>
      <c r="D84" s="375"/>
      <c r="E84" s="362"/>
      <c r="F84" s="73"/>
      <c r="G84" s="74"/>
      <c r="I84" s="34"/>
      <c r="J84" s="86"/>
      <c r="K84" s="72"/>
      <c r="L84" s="72"/>
      <c r="M84" s="72"/>
      <c r="O84" s="72"/>
      <c r="P84" s="72"/>
      <c r="Q84" s="72"/>
      <c r="R84" s="362"/>
      <c r="S84" s="76"/>
    </row>
    <row r="85" spans="2:19" ht="65.099999999999994" customHeight="1">
      <c r="B85" s="252"/>
      <c r="C85" s="385"/>
      <c r="D85" s="375"/>
      <c r="E85" s="362"/>
      <c r="F85" s="73"/>
      <c r="G85" s="74"/>
      <c r="I85" s="34"/>
      <c r="J85" s="75"/>
      <c r="K85" s="72"/>
      <c r="L85" s="72"/>
      <c r="M85" s="72"/>
      <c r="O85" s="72"/>
      <c r="P85" s="72"/>
      <c r="Q85" s="72"/>
      <c r="R85" s="362"/>
      <c r="S85" s="76"/>
    </row>
    <row r="86" spans="2:19" ht="123" customHeight="1">
      <c r="B86" s="252"/>
      <c r="C86" s="385"/>
      <c r="D86" s="375"/>
      <c r="E86" s="362"/>
      <c r="F86" s="73"/>
      <c r="G86" s="74"/>
      <c r="I86" s="34"/>
      <c r="J86" s="75"/>
      <c r="K86" s="72"/>
      <c r="L86" s="72"/>
      <c r="M86" s="72"/>
      <c r="O86" s="72"/>
      <c r="P86" s="72"/>
      <c r="Q86" s="72"/>
      <c r="R86" s="362"/>
      <c r="S86" s="76"/>
    </row>
    <row r="87" spans="2:19">
      <c r="B87" s="252"/>
      <c r="C87" s="386"/>
      <c r="D87" s="361"/>
      <c r="E87" s="361"/>
      <c r="F87" s="23"/>
      <c r="G87" s="58"/>
      <c r="I87" s="24"/>
      <c r="J87" s="28"/>
      <c r="K87" s="25"/>
      <c r="L87" s="25"/>
      <c r="M87" s="25"/>
      <c r="O87" s="25"/>
      <c r="P87" s="25"/>
      <c r="Q87" s="25"/>
      <c r="R87" s="361"/>
      <c r="S87" s="71"/>
    </row>
    <row r="88" spans="2:19">
      <c r="B88" s="252"/>
      <c r="C88" s="387"/>
      <c r="D88" s="361"/>
      <c r="E88" s="361"/>
      <c r="F88" s="23"/>
      <c r="G88" s="58"/>
      <c r="I88" s="24"/>
      <c r="J88" s="28"/>
      <c r="K88" s="25"/>
      <c r="L88" s="25"/>
      <c r="M88" s="25"/>
      <c r="O88" s="25"/>
      <c r="P88" s="25"/>
      <c r="Q88" s="25"/>
      <c r="R88" s="361"/>
      <c r="S88" s="71"/>
    </row>
    <row r="89" spans="2:19" ht="65.099999999999994" customHeight="1">
      <c r="G89" s="59"/>
    </row>
    <row r="90" spans="2:19" ht="65.099999999999994" customHeight="1">
      <c r="B90" s="164"/>
      <c r="C90" s="163"/>
      <c r="D90" s="164"/>
      <c r="E90" s="164"/>
      <c r="F90" s="163"/>
      <c r="G90" s="165"/>
      <c r="I90" s="162"/>
      <c r="J90" s="162"/>
      <c r="K90" s="163"/>
      <c r="L90" s="164"/>
      <c r="M90" s="164"/>
      <c r="O90" s="164"/>
      <c r="P90" s="164"/>
      <c r="Q90" s="164"/>
      <c r="R90" s="166"/>
      <c r="S90" s="164"/>
    </row>
    <row r="91" spans="2:19" ht="65.099999999999994" customHeight="1">
      <c r="B91" s="253" t="s">
        <v>186</v>
      </c>
      <c r="C91" s="318" t="s">
        <v>197</v>
      </c>
      <c r="D91" s="328" t="s">
        <v>198</v>
      </c>
      <c r="E91" s="331" t="s">
        <v>210</v>
      </c>
      <c r="F91" s="170" t="s">
        <v>200</v>
      </c>
      <c r="G91" s="171" t="s">
        <v>199</v>
      </c>
      <c r="I91" s="160" t="s">
        <v>288</v>
      </c>
      <c r="J91" s="324" t="s">
        <v>383</v>
      </c>
      <c r="K91" s="161"/>
      <c r="L91" s="161"/>
      <c r="M91" s="161"/>
      <c r="O91" s="186"/>
      <c r="P91" s="186"/>
      <c r="Q91" s="193"/>
      <c r="R91" s="293" t="s">
        <v>285</v>
      </c>
      <c r="S91" s="287"/>
    </row>
    <row r="92" spans="2:19" ht="65.099999999999994" customHeight="1">
      <c r="B92" s="253"/>
      <c r="C92" s="318"/>
      <c r="D92" s="329"/>
      <c r="E92" s="331"/>
      <c r="F92" s="170" t="s">
        <v>202</v>
      </c>
      <c r="G92" s="171" t="s">
        <v>201</v>
      </c>
      <c r="I92" s="325" t="s">
        <v>289</v>
      </c>
      <c r="J92" s="322"/>
      <c r="K92" s="161"/>
      <c r="L92" s="161"/>
      <c r="M92" s="161"/>
      <c r="O92" s="186"/>
      <c r="P92" s="186"/>
      <c r="Q92" s="193"/>
      <c r="R92" s="293"/>
      <c r="S92" s="288"/>
    </row>
    <row r="93" spans="2:19" ht="65.099999999999994" customHeight="1">
      <c r="B93" s="253"/>
      <c r="C93" s="318"/>
      <c r="D93" s="329"/>
      <c r="E93" s="331"/>
      <c r="F93" s="170" t="s">
        <v>203</v>
      </c>
      <c r="G93" s="171" t="s">
        <v>290</v>
      </c>
      <c r="I93" s="326"/>
      <c r="J93" s="322"/>
      <c r="K93" s="161"/>
      <c r="L93" s="161"/>
      <c r="M93" s="161"/>
      <c r="O93" s="186"/>
      <c r="P93" s="186"/>
      <c r="Q93" s="193"/>
      <c r="R93" s="293"/>
      <c r="S93" s="288"/>
    </row>
    <row r="94" spans="2:19" ht="65.099999999999994" customHeight="1">
      <c r="B94" s="253"/>
      <c r="C94" s="318"/>
      <c r="D94" s="330"/>
      <c r="E94" s="331"/>
      <c r="F94" s="170" t="s">
        <v>204</v>
      </c>
      <c r="G94" s="171" t="s">
        <v>291</v>
      </c>
      <c r="I94" s="327"/>
      <c r="J94" s="322"/>
      <c r="K94" s="161"/>
      <c r="L94" s="161"/>
      <c r="M94" s="161"/>
      <c r="O94" s="186"/>
      <c r="P94" s="186"/>
      <c r="Q94" s="193"/>
      <c r="R94" s="293"/>
      <c r="S94" s="288"/>
    </row>
    <row r="95" spans="2:19" ht="65.099999999999994" customHeight="1">
      <c r="B95" s="253"/>
      <c r="C95" s="318"/>
      <c r="D95" s="169" t="s">
        <v>205</v>
      </c>
      <c r="E95" s="172"/>
      <c r="F95" s="170"/>
      <c r="G95" s="171"/>
      <c r="I95" s="160" t="s">
        <v>384</v>
      </c>
      <c r="J95" s="322"/>
      <c r="K95" s="161"/>
      <c r="L95" s="161"/>
      <c r="M95" s="161"/>
      <c r="O95" s="186"/>
      <c r="P95" s="186"/>
      <c r="Q95" s="193"/>
      <c r="R95" s="172" t="s">
        <v>286</v>
      </c>
      <c r="S95" s="288"/>
    </row>
    <row r="96" spans="2:19" ht="65.099999999999994" customHeight="1">
      <c r="B96" s="253"/>
      <c r="C96" s="318"/>
      <c r="D96" s="318" t="s">
        <v>206</v>
      </c>
      <c r="E96" s="293"/>
      <c r="F96" s="170" t="s">
        <v>208</v>
      </c>
      <c r="G96" s="171" t="s">
        <v>207</v>
      </c>
      <c r="I96" s="160" t="s">
        <v>292</v>
      </c>
      <c r="J96" s="322"/>
      <c r="K96" s="161"/>
      <c r="L96" s="161"/>
      <c r="M96" s="161"/>
      <c r="O96" s="186"/>
      <c r="P96" s="186"/>
      <c r="Q96" s="193"/>
      <c r="R96" s="172" t="s">
        <v>287</v>
      </c>
      <c r="S96" s="289"/>
    </row>
    <row r="97" spans="2:19" ht="65.099999999999994" customHeight="1">
      <c r="B97" s="253"/>
      <c r="C97" s="318"/>
      <c r="D97" s="318"/>
      <c r="E97" s="293"/>
      <c r="F97" s="170" t="s">
        <v>209</v>
      </c>
      <c r="G97" s="171" t="s">
        <v>216</v>
      </c>
      <c r="I97" s="160" t="s">
        <v>385</v>
      </c>
      <c r="J97" s="322"/>
      <c r="K97" s="161"/>
      <c r="L97" s="161"/>
      <c r="M97" s="161"/>
      <c r="O97" s="186"/>
      <c r="P97" s="186"/>
      <c r="Q97" s="193"/>
      <c r="R97" s="172"/>
      <c r="S97" s="286"/>
    </row>
    <row r="98" spans="2:19" ht="65.099999999999994" customHeight="1">
      <c r="B98" s="253"/>
      <c r="C98" s="318" t="s">
        <v>187</v>
      </c>
      <c r="D98" s="328" t="s">
        <v>188</v>
      </c>
      <c r="E98" s="293"/>
      <c r="F98" s="170" t="s">
        <v>189</v>
      </c>
      <c r="G98" s="174" t="s">
        <v>215</v>
      </c>
      <c r="I98" s="160" t="s">
        <v>386</v>
      </c>
      <c r="J98" s="322" t="s">
        <v>388</v>
      </c>
      <c r="K98" s="161"/>
      <c r="L98" s="161"/>
      <c r="M98" s="161"/>
      <c r="O98" s="186"/>
      <c r="P98" s="186"/>
      <c r="Q98" s="193"/>
      <c r="R98" s="294" t="s">
        <v>296</v>
      </c>
      <c r="S98" s="286"/>
    </row>
    <row r="99" spans="2:19" ht="65.099999999999994" customHeight="1">
      <c r="B99" s="253"/>
      <c r="C99" s="318"/>
      <c r="D99" s="330"/>
      <c r="E99" s="293"/>
      <c r="F99" s="170" t="s">
        <v>190</v>
      </c>
      <c r="G99" s="174" t="s">
        <v>214</v>
      </c>
      <c r="I99" s="160" t="s">
        <v>386</v>
      </c>
      <c r="J99" s="322"/>
      <c r="K99" s="161"/>
      <c r="L99" s="161"/>
      <c r="M99" s="161"/>
      <c r="O99" s="186"/>
      <c r="P99" s="186"/>
      <c r="Q99" s="193"/>
      <c r="R99" s="295"/>
      <c r="S99" s="286"/>
    </row>
    <row r="100" spans="2:19" ht="65.099999999999994" customHeight="1">
      <c r="B100" s="253"/>
      <c r="C100" s="318"/>
      <c r="D100" s="328" t="s">
        <v>191</v>
      </c>
      <c r="E100" s="293"/>
      <c r="F100" s="170" t="s">
        <v>193</v>
      </c>
      <c r="G100" s="174" t="s">
        <v>211</v>
      </c>
      <c r="I100" s="160" t="s">
        <v>294</v>
      </c>
      <c r="J100" s="322"/>
      <c r="K100" s="161"/>
      <c r="L100" s="161"/>
      <c r="M100" s="161"/>
      <c r="O100" s="186"/>
      <c r="P100" s="186"/>
      <c r="Q100" s="193"/>
      <c r="R100" s="294" t="s">
        <v>297</v>
      </c>
      <c r="S100" s="286"/>
    </row>
    <row r="101" spans="2:19" ht="65.099999999999994" customHeight="1">
      <c r="B101" s="253"/>
      <c r="C101" s="318"/>
      <c r="D101" s="329"/>
      <c r="E101" s="293"/>
      <c r="F101" s="170" t="s">
        <v>194</v>
      </c>
      <c r="G101" s="174" t="s">
        <v>192</v>
      </c>
      <c r="I101" s="160" t="s">
        <v>295</v>
      </c>
      <c r="J101" s="322"/>
      <c r="K101" s="161"/>
      <c r="L101" s="161"/>
      <c r="M101" s="161"/>
      <c r="O101" s="186"/>
      <c r="P101" s="186"/>
      <c r="Q101" s="193"/>
      <c r="R101" s="296"/>
      <c r="S101" s="286"/>
    </row>
    <row r="102" spans="2:19" ht="65.099999999999994" customHeight="1">
      <c r="B102" s="253"/>
      <c r="C102" s="318"/>
      <c r="D102" s="329"/>
      <c r="E102" s="293"/>
      <c r="F102" s="170" t="s">
        <v>195</v>
      </c>
      <c r="G102" s="174" t="s">
        <v>212</v>
      </c>
      <c r="I102" s="160" t="s">
        <v>387</v>
      </c>
      <c r="J102" s="322"/>
      <c r="K102" s="161"/>
      <c r="L102" s="161"/>
      <c r="M102" s="161"/>
      <c r="O102" s="186"/>
      <c r="P102" s="186"/>
      <c r="Q102" s="193"/>
      <c r="R102" s="296"/>
      <c r="S102" s="286"/>
    </row>
    <row r="103" spans="2:19" ht="60">
      <c r="B103" s="253"/>
      <c r="C103" s="318"/>
      <c r="D103" s="330"/>
      <c r="E103" s="293"/>
      <c r="F103" s="170" t="s">
        <v>196</v>
      </c>
      <c r="G103" s="174" t="s">
        <v>213</v>
      </c>
      <c r="I103" s="160" t="s">
        <v>293</v>
      </c>
      <c r="J103" s="323"/>
      <c r="K103" s="161"/>
      <c r="L103" s="161"/>
      <c r="M103" s="161"/>
      <c r="O103" s="186"/>
      <c r="P103" s="186"/>
      <c r="Q103" s="193"/>
      <c r="R103" s="295"/>
      <c r="S103" s="286"/>
    </row>
    <row r="104" spans="2:19">
      <c r="B104" s="253"/>
      <c r="C104" s="318"/>
      <c r="D104" s="169"/>
      <c r="E104" s="172"/>
      <c r="F104" s="170"/>
      <c r="G104" s="171"/>
      <c r="I104" s="66"/>
      <c r="J104" s="66"/>
      <c r="K104" s="67"/>
      <c r="L104" s="67"/>
      <c r="M104" s="67"/>
      <c r="O104" s="161"/>
      <c r="P104" s="161"/>
      <c r="Q104" s="161"/>
      <c r="R104" s="168"/>
      <c r="S104" s="168"/>
    </row>
    <row r="105" spans="2:19">
      <c r="G105" s="59"/>
    </row>
  </sheetData>
  <mergeCells count="130">
    <mergeCell ref="R91:R94"/>
    <mergeCell ref="S91:S96"/>
    <mergeCell ref="I92:I94"/>
    <mergeCell ref="D96:D97"/>
    <mergeCell ref="E96:E97"/>
    <mergeCell ref="S97:S103"/>
    <mergeCell ref="C98:C104"/>
    <mergeCell ref="D98:D99"/>
    <mergeCell ref="E98:E100"/>
    <mergeCell ref="J98:J103"/>
    <mergeCell ref="R98:R99"/>
    <mergeCell ref="D100:D103"/>
    <mergeCell ref="R100:R103"/>
    <mergeCell ref="E101:E103"/>
    <mergeCell ref="S53:S58"/>
    <mergeCell ref="R56:R58"/>
    <mergeCell ref="D57:D58"/>
    <mergeCell ref="C65:C70"/>
    <mergeCell ref="D65:D66"/>
    <mergeCell ref="E65:E66"/>
    <mergeCell ref="J65:J70"/>
    <mergeCell ref="R65:R66"/>
    <mergeCell ref="S65:S70"/>
    <mergeCell ref="D69:D70"/>
    <mergeCell ref="E69:E70"/>
    <mergeCell ref="R69:R70"/>
    <mergeCell ref="D48:D49"/>
    <mergeCell ref="E48:E49"/>
    <mergeCell ref="R48:R49"/>
    <mergeCell ref="D50:D52"/>
    <mergeCell ref="E50:E52"/>
    <mergeCell ref="R50:R52"/>
    <mergeCell ref="C53:C58"/>
    <mergeCell ref="D53:D56"/>
    <mergeCell ref="E53:E56"/>
    <mergeCell ref="J53:J58"/>
    <mergeCell ref="R53:R55"/>
    <mergeCell ref="E14:E15"/>
    <mergeCell ref="R14:R15"/>
    <mergeCell ref="D16:D18"/>
    <mergeCell ref="E16:E18"/>
    <mergeCell ref="R16:R18"/>
    <mergeCell ref="C19:C24"/>
    <mergeCell ref="J19:J24"/>
    <mergeCell ref="S19:S24"/>
    <mergeCell ref="D21:D23"/>
    <mergeCell ref="E21:E23"/>
    <mergeCell ref="R21:R23"/>
    <mergeCell ref="B91:B104"/>
    <mergeCell ref="C91:C97"/>
    <mergeCell ref="D91:D94"/>
    <mergeCell ref="D74:D76"/>
    <mergeCell ref="E74:E76"/>
    <mergeCell ref="R74:R76"/>
    <mergeCell ref="B65:B76"/>
    <mergeCell ref="C71:C78"/>
    <mergeCell ref="D71:D73"/>
    <mergeCell ref="E71:E73"/>
    <mergeCell ref="J71:J78"/>
    <mergeCell ref="R71:R73"/>
    <mergeCell ref="R77:R78"/>
    <mergeCell ref="B81:B88"/>
    <mergeCell ref="C81:C86"/>
    <mergeCell ref="D81:D86"/>
    <mergeCell ref="E81:E86"/>
    <mergeCell ref="R81:R86"/>
    <mergeCell ref="C87:C88"/>
    <mergeCell ref="D87:D88"/>
    <mergeCell ref="E87:E88"/>
    <mergeCell ref="R87:R88"/>
    <mergeCell ref="E91:E94"/>
    <mergeCell ref="J91:J97"/>
    <mergeCell ref="S71:S78"/>
    <mergeCell ref="D77:D78"/>
    <mergeCell ref="E77:E78"/>
    <mergeCell ref="B41:B62"/>
    <mergeCell ref="C59:C62"/>
    <mergeCell ref="D59:D62"/>
    <mergeCell ref="E59:E62"/>
    <mergeCell ref="R59:R62"/>
    <mergeCell ref="S59:S60"/>
    <mergeCell ref="C41:C45"/>
    <mergeCell ref="D41:D42"/>
    <mergeCell ref="E41:E42"/>
    <mergeCell ref="J41:J45"/>
    <mergeCell ref="R41:R42"/>
    <mergeCell ref="S41:S45"/>
    <mergeCell ref="D43:D44"/>
    <mergeCell ref="E43:E44"/>
    <mergeCell ref="R43:R44"/>
    <mergeCell ref="C46:C52"/>
    <mergeCell ref="D46:D47"/>
    <mergeCell ref="E46:E47"/>
    <mergeCell ref="J46:J52"/>
    <mergeCell ref="R46:R47"/>
    <mergeCell ref="S46:S52"/>
    <mergeCell ref="B26:B38"/>
    <mergeCell ref="C26:C30"/>
    <mergeCell ref="C31:C34"/>
    <mergeCell ref="D31:D34"/>
    <mergeCell ref="E31:E34"/>
    <mergeCell ref="R31:R34"/>
    <mergeCell ref="D26:D29"/>
    <mergeCell ref="E26:E29"/>
    <mergeCell ref="J26:J30"/>
    <mergeCell ref="R26:R29"/>
    <mergeCell ref="S26:S30"/>
    <mergeCell ref="J31:J34"/>
    <mergeCell ref="S31:S34"/>
    <mergeCell ref="C35:C38"/>
    <mergeCell ref="D35:D38"/>
    <mergeCell ref="E35:E38"/>
    <mergeCell ref="R35:R38"/>
    <mergeCell ref="B3:G3"/>
    <mergeCell ref="I3:M3"/>
    <mergeCell ref="O3:S3"/>
    <mergeCell ref="C7:C11"/>
    <mergeCell ref="D7:D11"/>
    <mergeCell ref="E7:E11"/>
    <mergeCell ref="R7:R11"/>
    <mergeCell ref="C12:C18"/>
    <mergeCell ref="B7:B24"/>
    <mergeCell ref="J7:J10"/>
    <mergeCell ref="S7:S10"/>
    <mergeCell ref="D12:D13"/>
    <mergeCell ref="E12:E13"/>
    <mergeCell ref="J12:J18"/>
    <mergeCell ref="R12:R13"/>
    <mergeCell ref="S12:S18"/>
    <mergeCell ref="D14:D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BB9389C-2C78-4F32-A9B4-1D4518A08944}">
          <x14:formula1>
            <xm:f>Synthèse!$D$5:$D$9</xm:f>
          </x14:formula1>
          <xm:sqref>O81:O88 O41:O62 O65:O78 O26:O38 O7:O24 O91:O104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257B4C8FDDB04CA56247357D291B2D" ma:contentTypeVersion="19" ma:contentTypeDescription="Crée un document." ma:contentTypeScope="" ma:versionID="c9d99377662cfd9aa3137f6631ca640a">
  <xsd:schema xmlns:xsd="http://www.w3.org/2001/XMLSchema" xmlns:xs="http://www.w3.org/2001/XMLSchema" xmlns:p="http://schemas.microsoft.com/office/2006/metadata/properties" xmlns:ns2="9cd97537-28f4-483f-8d76-418e97f20dd3" xmlns:ns3="1ea70928-3cea-4a6c-8d5d-f379c597cd37" targetNamespace="http://schemas.microsoft.com/office/2006/metadata/properties" ma:root="true" ma:fieldsID="6db6869f13c006b5c4a78890fbf0af15" ns2:_="" ns3:_="">
    <xsd:import namespace="9cd97537-28f4-483f-8d76-418e97f20dd3"/>
    <xsd:import namespace="1ea70928-3cea-4a6c-8d5d-f379c597cd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97537-28f4-483f-8d76-418e97f20d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1ce39a04-fa7c-4613-bade-1fa7009afc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a70928-3cea-4a6c-8d5d-f379c597cd37"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a41aebb0-ca7b-4ece-ac66-301e42430f1a}" ma:internalName="TaxCatchAll" ma:showField="CatchAllData" ma:web="1ea70928-3cea-4a6c-8d5d-f379c597cd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d97537-28f4-483f-8d76-418e97f20dd3">
      <Terms xmlns="http://schemas.microsoft.com/office/infopath/2007/PartnerControls"/>
    </lcf76f155ced4ddcb4097134ff3c332f>
    <TaxCatchAll xmlns="1ea70928-3cea-4a6c-8d5d-f379c597cd37" xsi:nil="true"/>
  </documentManagement>
</p:properties>
</file>

<file path=customXml/itemProps1.xml><?xml version="1.0" encoding="utf-8"?>
<ds:datastoreItem xmlns:ds="http://schemas.openxmlformats.org/officeDocument/2006/customXml" ds:itemID="{AF8D71EF-2E33-4E11-B870-153C7883C70A}"/>
</file>

<file path=customXml/itemProps2.xml><?xml version="1.0" encoding="utf-8"?>
<ds:datastoreItem xmlns:ds="http://schemas.openxmlformats.org/officeDocument/2006/customXml" ds:itemID="{A3392DCD-26DA-4470-851C-26CE34212BEC}"/>
</file>

<file path=customXml/itemProps3.xml><?xml version="1.0" encoding="utf-8"?>
<ds:datastoreItem xmlns:ds="http://schemas.openxmlformats.org/officeDocument/2006/customXml" ds:itemID="{649ED98D-6F68-46D7-B7BE-1AA0E739DB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8</vt:i4>
      </vt:variant>
    </vt:vector>
  </HeadingPairs>
  <TitlesOfParts>
    <vt:vector size="19" baseType="lpstr">
      <vt:lpstr>Accueil - Lisez-moi</vt:lpstr>
      <vt:lpstr>Synthèse</vt:lpstr>
      <vt:lpstr>Impacts</vt:lpstr>
      <vt:lpstr>Suivi - 2025</vt:lpstr>
      <vt:lpstr>Suivi - 2026</vt:lpstr>
      <vt:lpstr>Suivi - 2027</vt:lpstr>
      <vt:lpstr>Suivi - 2028</vt:lpstr>
      <vt:lpstr>Suivi - 2029</vt:lpstr>
      <vt:lpstr>Suivi - 2030</vt:lpstr>
      <vt:lpstr>Suivi - 2031</vt:lpstr>
      <vt:lpstr>Suivi - 2032</vt:lpstr>
      <vt:lpstr>Annee1</vt:lpstr>
      <vt:lpstr>Annee2</vt:lpstr>
      <vt:lpstr>Annee3</vt:lpstr>
      <vt:lpstr>Annee4</vt:lpstr>
      <vt:lpstr>Annee5</vt:lpstr>
      <vt:lpstr>Annee6</vt:lpstr>
      <vt:lpstr>Annee7</vt:lpstr>
      <vt:lpstr>'Accueil - Lisez-moi'!Zone_d_impression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Eloi Desvignes</dc:creator>
  <cp:lastModifiedBy>Rémy OSELLO</cp:lastModifiedBy>
  <dcterms:created xsi:type="dcterms:W3CDTF">2015-06-05T18:19:34Z</dcterms:created>
  <dcterms:modified xsi:type="dcterms:W3CDTF">2025-12-04T14:13:09Z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0x010100EA257B4C8FDDB04CA56247357D291B2D</vt:lpwstr>
  </property>
</Properties>
</file>